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Мусор\"/>
    </mc:Choice>
  </mc:AlternateContent>
  <bookViews>
    <workbookView xWindow="0" yWindow="0" windowWidth="10215" windowHeight="7905"/>
  </bookViews>
  <sheets>
    <sheet name="23-24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4" i="1" l="1"/>
  <c r="C74" i="1" s="1"/>
  <c r="C75" i="1" s="1"/>
  <c r="M35" i="1"/>
  <c r="C73" i="1"/>
  <c r="M17" i="1"/>
  <c r="B73" i="1"/>
  <c r="L35" i="1"/>
  <c r="L17" i="1"/>
  <c r="K17" i="1"/>
  <c r="K24" i="1"/>
  <c r="K30" i="1"/>
  <c r="K34" i="1"/>
  <c r="K35" i="1"/>
  <c r="K39" i="1"/>
  <c r="K42" i="1"/>
  <c r="K45" i="1"/>
  <c r="K47" i="1"/>
  <c r="K50" i="1"/>
  <c r="K58" i="1"/>
  <c r="K57" i="1"/>
  <c r="K54" i="1"/>
  <c r="K59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9" i="1"/>
  <c r="D60" i="1"/>
  <c r="D61" i="1"/>
  <c r="D62" i="1"/>
  <c r="D63" i="1"/>
  <c r="D65" i="1"/>
  <c r="D68" i="1"/>
  <c r="D69" i="1"/>
  <c r="K64" i="1" l="1"/>
  <c r="L54" i="1" s="1"/>
  <c r="B74" i="1" s="1"/>
  <c r="B75" i="1" s="1"/>
</calcChain>
</file>

<file path=xl/sharedStrings.xml><?xml version="1.0" encoding="utf-8"?>
<sst xmlns="http://schemas.openxmlformats.org/spreadsheetml/2006/main" count="242" uniqueCount="66">
  <si>
    <t>Контрагент</t>
  </si>
  <si>
    <t>Кол-во куб.м</t>
  </si>
  <si>
    <t>№ машины</t>
  </si>
  <si>
    <t>Дата вывоза</t>
  </si>
  <si>
    <t>Контейнер у правления</t>
  </si>
  <si>
    <t>№ и дата счета</t>
  </si>
  <si>
    <t>ООО Союз</t>
  </si>
  <si>
    <t>154 от 01.07.21.</t>
  </si>
  <si>
    <t>Контейнер нов. сад.</t>
  </si>
  <si>
    <t>111 от 05.07.2021</t>
  </si>
  <si>
    <t>130 от 19.07.2021</t>
  </si>
  <si>
    <t>133 от 21.07.2021</t>
  </si>
  <si>
    <t>14.07.21.</t>
  </si>
  <si>
    <t>20.07,26.07.21</t>
  </si>
  <si>
    <t>26.07.29.07.30.07.21</t>
  </si>
  <si>
    <t>156 от 09.08.2021</t>
  </si>
  <si>
    <t>168 от  19.08.2021</t>
  </si>
  <si>
    <t>199 от 19.08.2021</t>
  </si>
  <si>
    <t>нет</t>
  </si>
  <si>
    <t>206 от 27.08.2021</t>
  </si>
  <si>
    <t>В942 ОМ 178</t>
  </si>
  <si>
    <t>204 от 13.09.21</t>
  </si>
  <si>
    <t>209 от 16.09.21</t>
  </si>
  <si>
    <t>215 от 21.09.21</t>
  </si>
  <si>
    <t>А  451 АК 178</t>
  </si>
  <si>
    <t>06.09.21.</t>
  </si>
  <si>
    <t xml:space="preserve">не оплачен </t>
  </si>
  <si>
    <t>243 от 07.10.21</t>
  </si>
  <si>
    <t>248 от 15.10,21</t>
  </si>
  <si>
    <t>АО УК</t>
  </si>
  <si>
    <t>К 988 АЕ 198</t>
  </si>
  <si>
    <t>В 942 ОМ 178</t>
  </si>
  <si>
    <t>294 от 16.11.21</t>
  </si>
  <si>
    <t>Ленспецтранс</t>
  </si>
  <si>
    <t>Акт</t>
  </si>
  <si>
    <t>УПД</t>
  </si>
  <si>
    <t>№127690</t>
  </si>
  <si>
    <t>№146467</t>
  </si>
  <si>
    <t>30,09,23</t>
  </si>
  <si>
    <t>№165446</t>
  </si>
  <si>
    <t>без акта</t>
  </si>
  <si>
    <t>В 433 ТН 178</t>
  </si>
  <si>
    <t>№185661</t>
  </si>
  <si>
    <t>№204204</t>
  </si>
  <si>
    <t>А 435 СВ 147</t>
  </si>
  <si>
    <t>№11245</t>
  </si>
  <si>
    <t>№29096</t>
  </si>
  <si>
    <t>№48376</t>
  </si>
  <si>
    <t>В 292 ОР 178</t>
  </si>
  <si>
    <t>Е 483 ВК 198</t>
  </si>
  <si>
    <t>дата заявки</t>
  </si>
  <si>
    <t>№70621</t>
  </si>
  <si>
    <t>№87886</t>
  </si>
  <si>
    <t>Вывоз мусора сезон 01.07.2023 - 30.06.2024</t>
  </si>
  <si>
    <t>ПУХТО осень</t>
  </si>
  <si>
    <t>ПУХТО весна</t>
  </si>
  <si>
    <t>Кол-во, м3</t>
  </si>
  <si>
    <t>Сумма счета, руб</t>
  </si>
  <si>
    <t>объем за СЕЗОН</t>
  </si>
  <si>
    <t>ЗИМА</t>
  </si>
  <si>
    <t>ЛЕТО</t>
  </si>
  <si>
    <t>ИТОГО</t>
  </si>
  <si>
    <t>Сумма за СЕЗОН</t>
  </si>
  <si>
    <t>Объем,м3</t>
  </si>
  <si>
    <t>Сумма, руб</t>
  </si>
  <si>
    <t>№106797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</si>
</sst>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_₽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ill="1"/>
    <xf numFmtId="0" fontId="0" fillId="2" borderId="0" xfId="0" applyFill="1"/>
    <xf numFmtId="164" fontId="1" fillId="0" borderId="1" xfId="0" applyNumberFormat="1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3" borderId="4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1" fillId="3" borderId="4" xfId="0" applyNumberFormat="1" applyFon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164" fontId="1" fillId="3" borderId="7" xfId="0" applyNumberFormat="1" applyFon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" fontId="2" fillId="0" borderId="0" xfId="0" applyNumberFormat="1" applyFont="1"/>
    <xf numFmtId="1" fontId="0" fillId="0" borderId="0" xfId="0" applyNumberFormat="1" applyFill="1"/>
    <xf numFmtId="1" fontId="0" fillId="0" borderId="0" xfId="0" applyNumberFormat="1"/>
    <xf numFmtId="164" fontId="0" fillId="3" borderId="12" xfId="0" applyNumberFormat="1" applyFill="1" applyBorder="1" applyAlignment="1">
      <alignment horizontal="center"/>
    </xf>
    <xf numFmtId="165" fontId="2" fillId="0" borderId="1" xfId="0" applyNumberFormat="1" applyFont="1" applyBorder="1" applyAlignment="1">
      <alignment horizontal="right" vertical="center" wrapText="1"/>
    </xf>
    <xf numFmtId="165" fontId="3" fillId="0" borderId="1" xfId="0" applyNumberFormat="1" applyFont="1" applyBorder="1" applyAlignment="1">
      <alignment horizontal="right"/>
    </xf>
    <xf numFmtId="165" fontId="1" fillId="3" borderId="7" xfId="0" applyNumberFormat="1" applyFont="1" applyFill="1" applyBorder="1" applyAlignment="1">
      <alignment horizontal="right"/>
    </xf>
    <xf numFmtId="165" fontId="1" fillId="5" borderId="1" xfId="0" applyNumberFormat="1" applyFont="1" applyFill="1" applyBorder="1" applyAlignment="1">
      <alignment horizontal="right"/>
    </xf>
    <xf numFmtId="165" fontId="1" fillId="3" borderId="1" xfId="0" applyNumberFormat="1" applyFont="1" applyFill="1" applyBorder="1" applyAlignment="1">
      <alignment horizontal="right"/>
    </xf>
    <xf numFmtId="165" fontId="1" fillId="3" borderId="10" xfId="0" applyNumberFormat="1" applyFont="1" applyFill="1" applyBorder="1" applyAlignment="1">
      <alignment horizontal="right"/>
    </xf>
    <xf numFmtId="165" fontId="1" fillId="5" borderId="10" xfId="0" applyNumberFormat="1" applyFont="1" applyFill="1" applyBorder="1" applyAlignment="1">
      <alignment horizontal="right"/>
    </xf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right"/>
    </xf>
    <xf numFmtId="164" fontId="1" fillId="3" borderId="10" xfId="0" applyNumberFormat="1" applyFont="1" applyFill="1" applyBorder="1" applyAlignment="1">
      <alignment horizontal="center"/>
    </xf>
    <xf numFmtId="0" fontId="1" fillId="5" borderId="7" xfId="0" applyNumberFormat="1" applyFont="1" applyFill="1" applyBorder="1" applyAlignment="1">
      <alignment horizontal="center"/>
    </xf>
    <xf numFmtId="165" fontId="1" fillId="5" borderId="7" xfId="0" applyNumberFormat="1" applyFont="1" applyFill="1" applyBorder="1" applyAlignment="1">
      <alignment horizontal="right"/>
    </xf>
    <xf numFmtId="164" fontId="1" fillId="5" borderId="10" xfId="0" applyNumberFormat="1" applyFont="1" applyFill="1" applyBorder="1" applyAlignment="1">
      <alignment horizontal="center"/>
    </xf>
    <xf numFmtId="165" fontId="1" fillId="3" borderId="4" xfId="0" applyNumberFormat="1" applyFont="1" applyFill="1" applyBorder="1" applyAlignment="1">
      <alignment horizontal="right"/>
    </xf>
    <xf numFmtId="164" fontId="1" fillId="5" borderId="7" xfId="0" applyNumberFormat="1" applyFont="1" applyFill="1" applyBorder="1" applyAlignment="1">
      <alignment horizontal="center"/>
    </xf>
    <xf numFmtId="165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165" fontId="1" fillId="0" borderId="0" xfId="0" applyNumberFormat="1" applyFont="1"/>
    <xf numFmtId="164" fontId="1" fillId="0" borderId="0" xfId="0" applyNumberFormat="1" applyFont="1" applyAlignment="1">
      <alignment horizontal="right"/>
    </xf>
    <xf numFmtId="1" fontId="2" fillId="0" borderId="15" xfId="0" applyNumberFormat="1" applyFont="1" applyBorder="1" applyAlignment="1">
      <alignment horizontal="center" vertical="center" wrapText="1"/>
    </xf>
    <xf numFmtId="1" fontId="0" fillId="0" borderId="15" xfId="0" applyNumberForma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1" fontId="0" fillId="0" borderId="16" xfId="0" applyNumberFormat="1" applyBorder="1" applyAlignment="1">
      <alignment horizontal="center"/>
    </xf>
    <xf numFmtId="1" fontId="1" fillId="3" borderId="17" xfId="0" applyNumberFormat="1" applyFont="1" applyFill="1" applyBorder="1" applyAlignment="1">
      <alignment horizontal="center"/>
    </xf>
    <xf numFmtId="1" fontId="1" fillId="3" borderId="15" xfId="0" applyNumberFormat="1" applyFont="1" applyFill="1" applyBorder="1" applyAlignment="1">
      <alignment horizontal="center"/>
    </xf>
    <xf numFmtId="1" fontId="1" fillId="3" borderId="18" xfId="0" applyNumberFormat="1" applyFont="1" applyFill="1" applyBorder="1" applyAlignment="1">
      <alignment horizontal="center"/>
    </xf>
    <xf numFmtId="1" fontId="1" fillId="5" borderId="17" xfId="0" applyNumberFormat="1" applyFont="1" applyFill="1" applyBorder="1" applyAlignment="1">
      <alignment horizontal="center"/>
    </xf>
    <xf numFmtId="1" fontId="1" fillId="5" borderId="15" xfId="0" applyNumberFormat="1" applyFont="1" applyFill="1" applyBorder="1" applyAlignment="1">
      <alignment horizontal="center"/>
    </xf>
    <xf numFmtId="1" fontId="1" fillId="5" borderId="15" xfId="0" applyNumberFormat="1" applyFont="1" applyFill="1" applyBorder="1"/>
    <xf numFmtId="1" fontId="1" fillId="5" borderId="18" xfId="0" applyNumberFormat="1" applyFont="1" applyFill="1" applyBorder="1" applyAlignment="1">
      <alignment horizontal="center"/>
    </xf>
    <xf numFmtId="1" fontId="1" fillId="3" borderId="15" xfId="0" applyNumberFormat="1" applyFont="1" applyFill="1" applyBorder="1"/>
    <xf numFmtId="1" fontId="1" fillId="3" borderId="16" xfId="0" applyNumberFormat="1" applyFont="1" applyFill="1" applyBorder="1"/>
    <xf numFmtId="1" fontId="1" fillId="5" borderId="18" xfId="0" applyNumberFormat="1" applyFont="1" applyFill="1" applyBorder="1"/>
    <xf numFmtId="1" fontId="1" fillId="3" borderId="18" xfId="0" applyNumberFormat="1" applyFont="1" applyFill="1" applyBorder="1"/>
    <xf numFmtId="0" fontId="2" fillId="0" borderId="23" xfId="0" applyFont="1" applyBorder="1" applyAlignment="1">
      <alignment horizontal="center" vertical="center" wrapText="1"/>
    </xf>
    <xf numFmtId="0" fontId="1" fillId="0" borderId="24" xfId="0" applyFont="1" applyBorder="1"/>
    <xf numFmtId="0" fontId="1" fillId="0" borderId="0" xfId="0" applyFont="1" applyFill="1"/>
    <xf numFmtId="1" fontId="0" fillId="4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0" fontId="4" fillId="0" borderId="1" xfId="0" applyFont="1" applyBorder="1"/>
    <xf numFmtId="1" fontId="2" fillId="0" borderId="1" xfId="0" applyNumberFormat="1" applyFont="1" applyBorder="1" applyAlignment="1">
      <alignment horizontal="center" vertical="center"/>
    </xf>
    <xf numFmtId="165" fontId="2" fillId="0" borderId="0" xfId="0" applyNumberFormat="1" applyFont="1"/>
    <xf numFmtId="165" fontId="0" fillId="0" borderId="0" xfId="0" applyNumberFormat="1" applyFill="1"/>
    <xf numFmtId="165" fontId="0" fillId="4" borderId="1" xfId="0" applyNumberFormat="1" applyFill="1" applyBorder="1" applyAlignment="1">
      <alignment horizontal="right" vertical="center"/>
    </xf>
    <xf numFmtId="165" fontId="0" fillId="6" borderId="1" xfId="0" applyNumberFormat="1" applyFill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/>
    <xf numFmtId="165" fontId="1" fillId="0" borderId="0" xfId="0" applyNumberFormat="1" applyFont="1" applyFill="1"/>
    <xf numFmtId="165" fontId="2" fillId="0" borderId="3" xfId="0" applyNumberFormat="1" applyFont="1" applyBorder="1" applyAlignment="1">
      <alignment horizontal="center" vertical="center" wrapText="1"/>
    </xf>
    <xf numFmtId="164" fontId="0" fillId="7" borderId="13" xfId="0" applyNumberFormat="1" applyFill="1" applyBorder="1" applyAlignment="1">
      <alignment horizontal="center"/>
    </xf>
    <xf numFmtId="164" fontId="0" fillId="7" borderId="14" xfId="0" applyNumberForma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164" fontId="1" fillId="7" borderId="14" xfId="0" applyNumberFormat="1" applyFont="1" applyFill="1" applyBorder="1" applyAlignment="1">
      <alignment horizontal="center"/>
    </xf>
    <xf numFmtId="165" fontId="1" fillId="7" borderId="14" xfId="0" applyNumberFormat="1" applyFont="1" applyFill="1" applyBorder="1" applyAlignment="1">
      <alignment horizontal="right"/>
    </xf>
    <xf numFmtId="1" fontId="1" fillId="7" borderId="19" xfId="0" applyNumberFormat="1" applyFont="1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164" fontId="1" fillId="7" borderId="5" xfId="0" applyNumberFormat="1" applyFont="1" applyFill="1" applyBorder="1" applyAlignment="1">
      <alignment horizontal="center"/>
    </xf>
    <xf numFmtId="165" fontId="1" fillId="7" borderId="5" xfId="0" applyNumberFormat="1" applyFont="1" applyFill="1" applyBorder="1" applyAlignment="1">
      <alignment horizontal="right"/>
    </xf>
    <xf numFmtId="1" fontId="1" fillId="7" borderId="20" xfId="0" applyNumberFormat="1" applyFont="1" applyFill="1" applyBorder="1" applyAlignment="1">
      <alignment horizontal="center"/>
    </xf>
    <xf numFmtId="164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164" fontId="1" fillId="7" borderId="11" xfId="0" applyNumberFormat="1" applyFont="1" applyFill="1" applyBorder="1" applyAlignment="1">
      <alignment horizontal="center"/>
    </xf>
    <xf numFmtId="165" fontId="1" fillId="7" borderId="4" xfId="0" applyNumberFormat="1" applyFont="1" applyFill="1" applyBorder="1" applyAlignment="1">
      <alignment horizontal="right"/>
    </xf>
    <xf numFmtId="1" fontId="1" fillId="7" borderId="16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165" fontId="1" fillId="6" borderId="25" xfId="0" applyNumberFormat="1" applyFont="1" applyFill="1" applyBorder="1" applyAlignment="1">
      <alignment horizontal="center" vertical="center"/>
    </xf>
    <xf numFmtId="165" fontId="1" fillId="6" borderId="21" xfId="0" applyNumberFormat="1" applyFont="1" applyFill="1" applyBorder="1" applyAlignment="1">
      <alignment horizontal="center" vertical="center"/>
    </xf>
    <xf numFmtId="165" fontId="1" fillId="6" borderId="26" xfId="0" applyNumberFormat="1" applyFont="1" applyFill="1" applyBorder="1" applyAlignment="1">
      <alignment horizontal="center" vertical="center"/>
    </xf>
    <xf numFmtId="165" fontId="1" fillId="4" borderId="25" xfId="0" applyNumberFormat="1" applyFont="1" applyFill="1" applyBorder="1" applyAlignment="1">
      <alignment horizontal="center" vertical="center"/>
    </xf>
    <xf numFmtId="165" fontId="1" fillId="4" borderId="21" xfId="0" applyNumberFormat="1" applyFont="1" applyFill="1" applyBorder="1" applyAlignment="1">
      <alignment horizontal="center" vertical="center"/>
    </xf>
    <xf numFmtId="165" fontId="1" fillId="4" borderId="26" xfId="0" applyNumberFormat="1" applyFont="1" applyFill="1" applyBorder="1" applyAlignment="1">
      <alignment horizontal="center" vertical="center"/>
    </xf>
    <xf numFmtId="165" fontId="1" fillId="6" borderId="2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1" fontId="1" fillId="6" borderId="25" xfId="0" applyNumberFormat="1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1" fontId="1" fillId="4" borderId="25" xfId="0" applyNumberFormat="1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J85"/>
  <sheetViews>
    <sheetView tabSelected="1" workbookViewId="0">
      <selection activeCell="H25" sqref="H25"/>
    </sheetView>
  </sheetViews>
  <sheetFormatPr defaultRowHeight="15" x14ac:dyDescent="0.25"/>
  <cols>
    <col min="1" max="1" width="9.5703125" style="6" customWidth="1"/>
    <col min="2" max="2" width="11.140625" customWidth="1"/>
    <col min="3" max="3" width="15.85546875" customWidth="1"/>
    <col min="4" max="4" width="10.5703125" customWidth="1"/>
    <col min="5" max="5" width="11.7109375" customWidth="1"/>
    <col min="6" max="6" width="12.7109375" customWidth="1"/>
    <col min="7" max="7" width="12.7109375" style="6" customWidth="1"/>
    <col min="8" max="8" width="10.140625" style="6" customWidth="1"/>
    <col min="9" max="9" width="13.28515625" style="69" customWidth="1"/>
    <col min="10" max="10" width="18.28515625" style="70" customWidth="1"/>
    <col min="11" max="11" width="20.42578125" style="46" customWidth="1"/>
    <col min="12" max="12" width="9.140625" style="67"/>
    <col min="13" max="13" width="11.5703125" style="7" bestFit="1" customWidth="1"/>
  </cols>
  <sheetData>
    <row r="1" spans="1:13" s="2" customFormat="1" ht="16.5" thickBot="1" x14ac:dyDescent="0.3">
      <c r="A1" s="129" t="s">
        <v>53</v>
      </c>
      <c r="B1" s="129"/>
      <c r="C1" s="129"/>
      <c r="D1" s="129"/>
      <c r="E1" s="129"/>
      <c r="F1" s="129"/>
      <c r="G1" s="129"/>
      <c r="H1" s="129"/>
      <c r="I1" s="129"/>
      <c r="J1" s="129"/>
      <c r="K1" s="44"/>
      <c r="M1" s="94"/>
    </row>
    <row r="2" spans="1:13" s="4" customFormat="1" ht="47.45" customHeight="1" thickBot="1" x14ac:dyDescent="0.3">
      <c r="A2" s="5" t="s">
        <v>50</v>
      </c>
      <c r="B2" s="5" t="s">
        <v>3</v>
      </c>
      <c r="C2" s="3" t="s">
        <v>0</v>
      </c>
      <c r="D2" s="3" t="s">
        <v>1</v>
      </c>
      <c r="E2" s="1" t="s">
        <v>4</v>
      </c>
      <c r="F2" s="3" t="s">
        <v>8</v>
      </c>
      <c r="G2" s="3" t="s">
        <v>2</v>
      </c>
      <c r="H2" s="5" t="s">
        <v>34</v>
      </c>
      <c r="I2" s="5" t="s">
        <v>5</v>
      </c>
      <c r="J2" s="48" t="s">
        <v>57</v>
      </c>
      <c r="K2" s="71" t="s">
        <v>56</v>
      </c>
      <c r="L2" s="86" t="s">
        <v>58</v>
      </c>
      <c r="M2" s="104" t="s">
        <v>62</v>
      </c>
    </row>
    <row r="3" spans="1:13" ht="16.149999999999999" hidden="1" customHeight="1" x14ac:dyDescent="0.25">
      <c r="A3" s="8">
        <v>44378</v>
      </c>
      <c r="B3" s="8">
        <v>44378</v>
      </c>
      <c r="C3" s="9" t="s">
        <v>6</v>
      </c>
      <c r="D3" s="9">
        <v>36</v>
      </c>
      <c r="E3" s="9">
        <v>24</v>
      </c>
      <c r="F3" s="9">
        <v>12</v>
      </c>
      <c r="G3" s="9" t="s">
        <v>24</v>
      </c>
      <c r="H3" s="8" t="s">
        <v>7</v>
      </c>
      <c r="I3" s="55"/>
      <c r="J3" s="56">
        <v>34200</v>
      </c>
      <c r="K3" s="72">
        <v>44382</v>
      </c>
      <c r="L3" s="87"/>
    </row>
    <row r="4" spans="1:13" ht="15.75" hidden="1" thickBot="1" x14ac:dyDescent="0.3">
      <c r="A4" s="8">
        <v>44382</v>
      </c>
      <c r="B4" s="8">
        <v>44382</v>
      </c>
      <c r="C4" s="9" t="s">
        <v>33</v>
      </c>
      <c r="D4" s="9">
        <v>20</v>
      </c>
      <c r="E4" s="9">
        <v>12</v>
      </c>
      <c r="F4" s="9">
        <v>8</v>
      </c>
      <c r="G4" s="9" t="s">
        <v>20</v>
      </c>
      <c r="H4" s="8" t="s">
        <v>9</v>
      </c>
      <c r="I4" s="55"/>
      <c r="J4" s="56">
        <v>20000</v>
      </c>
      <c r="K4" s="72" t="s">
        <v>12</v>
      </c>
      <c r="L4" s="87"/>
    </row>
    <row r="5" spans="1:13" ht="15.75" hidden="1" thickBot="1" x14ac:dyDescent="0.3">
      <c r="A5" s="8">
        <v>44396</v>
      </c>
      <c r="B5" s="8">
        <v>44396</v>
      </c>
      <c r="C5" s="9" t="s">
        <v>33</v>
      </c>
      <c r="D5" s="9">
        <v>23</v>
      </c>
      <c r="E5" s="9">
        <v>17</v>
      </c>
      <c r="F5" s="9">
        <v>6</v>
      </c>
      <c r="G5" s="9" t="s">
        <v>20</v>
      </c>
      <c r="H5" s="8" t="s">
        <v>10</v>
      </c>
      <c r="I5" s="55"/>
      <c r="J5" s="56">
        <v>23000</v>
      </c>
      <c r="K5" s="72" t="s">
        <v>13</v>
      </c>
      <c r="L5" s="87"/>
    </row>
    <row r="6" spans="1:13" ht="15.75" hidden="1" thickBot="1" x14ac:dyDescent="0.3">
      <c r="A6" s="8">
        <v>44398</v>
      </c>
      <c r="B6" s="8">
        <v>44398</v>
      </c>
      <c r="C6" s="9" t="s">
        <v>33</v>
      </c>
      <c r="D6" s="9">
        <v>14</v>
      </c>
      <c r="E6" s="9">
        <v>2</v>
      </c>
      <c r="F6" s="9">
        <v>12</v>
      </c>
      <c r="G6" s="9" t="s">
        <v>20</v>
      </c>
      <c r="H6" s="8" t="s">
        <v>11</v>
      </c>
      <c r="I6" s="55"/>
      <c r="J6" s="56">
        <v>14000</v>
      </c>
      <c r="K6" s="72" t="s">
        <v>14</v>
      </c>
      <c r="L6" s="87"/>
    </row>
    <row r="7" spans="1:13" ht="15.75" hidden="1" thickBot="1" x14ac:dyDescent="0.3">
      <c r="A7" s="8">
        <v>44417</v>
      </c>
      <c r="B7" s="8">
        <v>44417</v>
      </c>
      <c r="C7" s="9" t="s">
        <v>33</v>
      </c>
      <c r="D7" s="9">
        <v>18</v>
      </c>
      <c r="E7" s="9">
        <v>12</v>
      </c>
      <c r="F7" s="9">
        <v>6</v>
      </c>
      <c r="G7" s="9" t="s">
        <v>20</v>
      </c>
      <c r="H7" s="8" t="s">
        <v>15</v>
      </c>
      <c r="I7" s="55"/>
      <c r="J7" s="56">
        <v>18000</v>
      </c>
      <c r="K7" s="72">
        <v>44422</v>
      </c>
      <c r="L7" s="87"/>
    </row>
    <row r="8" spans="1:13" ht="15.75" hidden="1" thickBot="1" x14ac:dyDescent="0.3">
      <c r="A8" s="8">
        <v>44427</v>
      </c>
      <c r="B8" s="8">
        <v>44427</v>
      </c>
      <c r="C8" s="9" t="s">
        <v>33</v>
      </c>
      <c r="D8" s="9">
        <v>18</v>
      </c>
      <c r="E8" s="9">
        <v>12</v>
      </c>
      <c r="F8" s="9">
        <v>6</v>
      </c>
      <c r="G8" s="9" t="s">
        <v>20</v>
      </c>
      <c r="H8" s="8" t="s">
        <v>16</v>
      </c>
      <c r="I8" s="55"/>
      <c r="J8" s="56">
        <v>18000</v>
      </c>
      <c r="K8" s="72" t="s">
        <v>25</v>
      </c>
      <c r="L8" s="87"/>
    </row>
    <row r="9" spans="1:13" ht="15.75" hidden="1" thickBot="1" x14ac:dyDescent="0.3">
      <c r="A9" s="8">
        <v>44421</v>
      </c>
      <c r="B9" s="8">
        <v>44421</v>
      </c>
      <c r="C9" s="9" t="s">
        <v>6</v>
      </c>
      <c r="D9" s="9">
        <v>18</v>
      </c>
      <c r="E9" s="9">
        <v>12</v>
      </c>
      <c r="F9" s="9">
        <v>6</v>
      </c>
      <c r="G9" s="9" t="s">
        <v>24</v>
      </c>
      <c r="H9" s="8" t="s">
        <v>17</v>
      </c>
      <c r="I9" s="55"/>
      <c r="J9" s="56">
        <v>17100</v>
      </c>
      <c r="K9" s="72">
        <v>44427</v>
      </c>
      <c r="L9" s="87"/>
    </row>
    <row r="10" spans="1:13" ht="15.75" hidden="1" thickBot="1" x14ac:dyDescent="0.3">
      <c r="A10" s="10">
        <v>44435</v>
      </c>
      <c r="B10" s="10">
        <v>44435</v>
      </c>
      <c r="C10" s="11" t="s">
        <v>6</v>
      </c>
      <c r="D10" s="11">
        <v>12</v>
      </c>
      <c r="E10" s="11">
        <v>12</v>
      </c>
      <c r="F10" s="11" t="s">
        <v>18</v>
      </c>
      <c r="G10" s="11" t="s">
        <v>24</v>
      </c>
      <c r="H10" s="10" t="s">
        <v>19</v>
      </c>
      <c r="I10" s="10"/>
      <c r="J10" s="49">
        <v>11400</v>
      </c>
      <c r="K10" s="73" t="s">
        <v>26</v>
      </c>
      <c r="L10" s="87"/>
    </row>
    <row r="11" spans="1:13" ht="15.75" hidden="1" thickBot="1" x14ac:dyDescent="0.3">
      <c r="A11" s="8">
        <v>44449</v>
      </c>
      <c r="B11" s="8">
        <v>44449</v>
      </c>
      <c r="C11" s="9" t="s">
        <v>33</v>
      </c>
      <c r="D11" s="9">
        <v>18</v>
      </c>
      <c r="E11" s="9">
        <v>12</v>
      </c>
      <c r="F11" s="9">
        <v>6</v>
      </c>
      <c r="G11" s="9" t="s">
        <v>20</v>
      </c>
      <c r="H11" s="8" t="s">
        <v>21</v>
      </c>
      <c r="I11" s="55"/>
      <c r="J11" s="56">
        <v>18000</v>
      </c>
      <c r="K11" s="72">
        <v>44452</v>
      </c>
      <c r="L11" s="87"/>
    </row>
    <row r="12" spans="1:13" ht="15.75" hidden="1" thickBot="1" x14ac:dyDescent="0.3">
      <c r="A12" s="8">
        <v>44454</v>
      </c>
      <c r="B12" s="8">
        <v>44454</v>
      </c>
      <c r="C12" s="9" t="s">
        <v>33</v>
      </c>
      <c r="D12" s="9">
        <v>18</v>
      </c>
      <c r="E12" s="9">
        <v>12</v>
      </c>
      <c r="F12" s="9">
        <v>6</v>
      </c>
      <c r="G12" s="9" t="s">
        <v>20</v>
      </c>
      <c r="H12" s="8" t="s">
        <v>22</v>
      </c>
      <c r="I12" s="55"/>
      <c r="J12" s="56">
        <v>18000</v>
      </c>
      <c r="K12" s="72">
        <v>44456</v>
      </c>
      <c r="L12" s="87"/>
    </row>
    <row r="13" spans="1:13" ht="15.75" hidden="1" thickBot="1" x14ac:dyDescent="0.3">
      <c r="A13" s="8">
        <v>44459</v>
      </c>
      <c r="B13" s="8">
        <v>44459</v>
      </c>
      <c r="C13" s="9" t="s">
        <v>33</v>
      </c>
      <c r="D13" s="9">
        <v>18</v>
      </c>
      <c r="E13" s="9">
        <v>12</v>
      </c>
      <c r="F13" s="9">
        <v>6</v>
      </c>
      <c r="G13" s="9" t="s">
        <v>20</v>
      </c>
      <c r="H13" s="8" t="s">
        <v>23</v>
      </c>
      <c r="I13" s="55"/>
      <c r="J13" s="56">
        <v>18000</v>
      </c>
      <c r="K13" s="72">
        <v>44461</v>
      </c>
      <c r="L13" s="87"/>
    </row>
    <row r="14" spans="1:13" ht="15.75" hidden="1" thickBot="1" x14ac:dyDescent="0.3">
      <c r="A14" s="8">
        <v>44476</v>
      </c>
      <c r="B14" s="8">
        <v>44476</v>
      </c>
      <c r="C14" s="9" t="s">
        <v>33</v>
      </c>
      <c r="D14" s="9">
        <v>18</v>
      </c>
      <c r="E14" s="9">
        <v>12</v>
      </c>
      <c r="F14" s="9">
        <v>6</v>
      </c>
      <c r="G14" s="9" t="s">
        <v>20</v>
      </c>
      <c r="H14" s="8" t="s">
        <v>27</v>
      </c>
      <c r="I14" s="55"/>
      <c r="J14" s="56">
        <v>18000</v>
      </c>
      <c r="K14" s="72">
        <v>44480</v>
      </c>
      <c r="L14" s="87"/>
    </row>
    <row r="15" spans="1:13" ht="15.75" hidden="1" thickBot="1" x14ac:dyDescent="0.3">
      <c r="A15" s="8">
        <v>44516</v>
      </c>
      <c r="B15" s="8">
        <v>44516</v>
      </c>
      <c r="C15" s="9" t="s">
        <v>33</v>
      </c>
      <c r="D15" s="9">
        <v>18</v>
      </c>
      <c r="E15" s="9">
        <v>12</v>
      </c>
      <c r="F15" s="9">
        <v>6</v>
      </c>
      <c r="G15" s="9" t="s">
        <v>31</v>
      </c>
      <c r="H15" s="8" t="s">
        <v>32</v>
      </c>
      <c r="I15" s="55"/>
      <c r="J15" s="56">
        <v>18000</v>
      </c>
      <c r="K15" s="72">
        <v>44516</v>
      </c>
      <c r="L15" s="87"/>
    </row>
    <row r="16" spans="1:13" ht="15.75" hidden="1" thickBot="1" x14ac:dyDescent="0.3">
      <c r="A16" s="42">
        <v>44484</v>
      </c>
      <c r="B16" s="42">
        <v>44484</v>
      </c>
      <c r="C16" s="43" t="s">
        <v>33</v>
      </c>
      <c r="D16" s="43">
        <v>18</v>
      </c>
      <c r="E16" s="43">
        <v>12</v>
      </c>
      <c r="F16" s="43">
        <v>6</v>
      </c>
      <c r="G16" s="43" t="s">
        <v>20</v>
      </c>
      <c r="H16" s="42" t="s">
        <v>28</v>
      </c>
      <c r="I16" s="57"/>
      <c r="J16" s="58">
        <v>18000</v>
      </c>
      <c r="K16" s="74">
        <v>44484</v>
      </c>
      <c r="L16" s="87"/>
    </row>
    <row r="17" spans="1:13" s="12" customFormat="1" x14ac:dyDescent="0.25">
      <c r="A17" s="34">
        <v>45108</v>
      </c>
      <c r="B17" s="35">
        <v>45110</v>
      </c>
      <c r="C17" s="36" t="s">
        <v>29</v>
      </c>
      <c r="D17" s="36">
        <f t="shared" ref="D17:D63" si="0">SUM(E17:F17)</f>
        <v>9</v>
      </c>
      <c r="E17" s="36">
        <v>9</v>
      </c>
      <c r="F17" s="36"/>
      <c r="G17" s="36" t="s">
        <v>30</v>
      </c>
      <c r="H17" s="35" t="s">
        <v>34</v>
      </c>
      <c r="I17" s="37">
        <v>109081</v>
      </c>
      <c r="J17" s="50">
        <v>72098.52</v>
      </c>
      <c r="K17" s="75">
        <f>SUM(D17:D23)</f>
        <v>78</v>
      </c>
      <c r="L17" s="130">
        <f>K17+K24+K30+K34</f>
        <v>238</v>
      </c>
      <c r="M17" s="122">
        <f>J17+J24+J30+J34</f>
        <v>220035.74</v>
      </c>
    </row>
    <row r="18" spans="1:13" s="12" customFormat="1" x14ac:dyDescent="0.25">
      <c r="A18" s="38">
        <v>45113</v>
      </c>
      <c r="B18" s="15">
        <v>45115</v>
      </c>
      <c r="C18" s="16" t="s">
        <v>29</v>
      </c>
      <c r="D18" s="16">
        <f t="shared" si="0"/>
        <v>15</v>
      </c>
      <c r="E18" s="16">
        <v>9</v>
      </c>
      <c r="F18" s="16">
        <v>6</v>
      </c>
      <c r="G18" s="16" t="s">
        <v>30</v>
      </c>
      <c r="H18" s="15" t="s">
        <v>34</v>
      </c>
      <c r="I18" s="17">
        <v>45138</v>
      </c>
      <c r="J18" s="52"/>
      <c r="K18" s="76"/>
      <c r="L18" s="131"/>
      <c r="M18" s="123"/>
    </row>
    <row r="19" spans="1:13" s="12" customFormat="1" x14ac:dyDescent="0.25">
      <c r="A19" s="38">
        <v>45117</v>
      </c>
      <c r="B19" s="15">
        <v>45119</v>
      </c>
      <c r="C19" s="16" t="s">
        <v>29</v>
      </c>
      <c r="D19" s="16">
        <f t="shared" si="0"/>
        <v>8</v>
      </c>
      <c r="E19" s="16">
        <v>8</v>
      </c>
      <c r="F19" s="16"/>
      <c r="G19" s="16" t="s">
        <v>30</v>
      </c>
      <c r="H19" s="15" t="s">
        <v>34</v>
      </c>
      <c r="I19" s="17"/>
      <c r="J19" s="52"/>
      <c r="K19" s="76"/>
      <c r="L19" s="131"/>
      <c r="M19" s="123"/>
    </row>
    <row r="20" spans="1:13" s="12" customFormat="1" x14ac:dyDescent="0.25">
      <c r="A20" s="38">
        <v>45122</v>
      </c>
      <c r="B20" s="15">
        <v>45124</v>
      </c>
      <c r="C20" s="16" t="s">
        <v>29</v>
      </c>
      <c r="D20" s="16">
        <f t="shared" si="0"/>
        <v>15</v>
      </c>
      <c r="E20" s="16">
        <v>9</v>
      </c>
      <c r="F20" s="16">
        <v>6</v>
      </c>
      <c r="G20" s="16" t="s">
        <v>30</v>
      </c>
      <c r="H20" s="15" t="s">
        <v>34</v>
      </c>
      <c r="I20" s="17"/>
      <c r="J20" s="52"/>
      <c r="K20" s="76"/>
      <c r="L20" s="131"/>
      <c r="M20" s="123"/>
    </row>
    <row r="21" spans="1:13" s="12" customFormat="1" x14ac:dyDescent="0.25">
      <c r="A21" s="38">
        <v>45127</v>
      </c>
      <c r="B21" s="15">
        <v>45129</v>
      </c>
      <c r="C21" s="16" t="s">
        <v>29</v>
      </c>
      <c r="D21" s="16">
        <f t="shared" si="0"/>
        <v>8</v>
      </c>
      <c r="E21" s="16">
        <v>8</v>
      </c>
      <c r="F21" s="16"/>
      <c r="G21" s="16" t="s">
        <v>30</v>
      </c>
      <c r="H21" s="15" t="s">
        <v>34</v>
      </c>
      <c r="I21" s="17"/>
      <c r="J21" s="52"/>
      <c r="K21" s="76"/>
      <c r="L21" s="131"/>
      <c r="M21" s="123"/>
    </row>
    <row r="22" spans="1:13" s="12" customFormat="1" x14ac:dyDescent="0.25">
      <c r="A22" s="38">
        <v>45131</v>
      </c>
      <c r="B22" s="15">
        <v>45133</v>
      </c>
      <c r="C22" s="16" t="s">
        <v>29</v>
      </c>
      <c r="D22" s="16">
        <f t="shared" si="0"/>
        <v>14</v>
      </c>
      <c r="E22" s="16">
        <v>8</v>
      </c>
      <c r="F22" s="16">
        <v>6</v>
      </c>
      <c r="G22" s="16" t="s">
        <v>30</v>
      </c>
      <c r="H22" s="15" t="s">
        <v>34</v>
      </c>
      <c r="I22" s="17"/>
      <c r="J22" s="52"/>
      <c r="K22" s="76"/>
      <c r="L22" s="131"/>
      <c r="M22" s="123"/>
    </row>
    <row r="23" spans="1:13" s="12" customFormat="1" ht="15.75" thickBot="1" x14ac:dyDescent="0.3">
      <c r="A23" s="39">
        <v>45137</v>
      </c>
      <c r="B23" s="40">
        <v>45138</v>
      </c>
      <c r="C23" s="41" t="s">
        <v>29</v>
      </c>
      <c r="D23" s="41">
        <f t="shared" si="0"/>
        <v>9</v>
      </c>
      <c r="E23" s="41">
        <v>9</v>
      </c>
      <c r="F23" s="41"/>
      <c r="G23" s="41" t="s">
        <v>30</v>
      </c>
      <c r="H23" s="40" t="s">
        <v>34</v>
      </c>
      <c r="I23" s="59"/>
      <c r="J23" s="53"/>
      <c r="K23" s="77"/>
      <c r="L23" s="131"/>
      <c r="M23" s="123"/>
    </row>
    <row r="24" spans="1:13" x14ac:dyDescent="0.25">
      <c r="A24" s="27">
        <v>45139</v>
      </c>
      <c r="B24" s="28">
        <v>45142</v>
      </c>
      <c r="C24" s="29" t="s">
        <v>29</v>
      </c>
      <c r="D24" s="29">
        <f t="shared" si="0"/>
        <v>14</v>
      </c>
      <c r="E24" s="29">
        <v>8</v>
      </c>
      <c r="F24" s="29">
        <v>6</v>
      </c>
      <c r="G24" s="29" t="s">
        <v>30</v>
      </c>
      <c r="H24" s="28" t="s">
        <v>34</v>
      </c>
      <c r="I24" s="60" t="s">
        <v>36</v>
      </c>
      <c r="J24" s="61">
        <v>74871.539999999994</v>
      </c>
      <c r="K24" s="78">
        <f>SUM(D24:D29)</f>
        <v>81</v>
      </c>
      <c r="L24" s="131"/>
      <c r="M24" s="123"/>
    </row>
    <row r="25" spans="1:13" x14ac:dyDescent="0.25">
      <c r="A25" s="30">
        <v>45145</v>
      </c>
      <c r="B25" s="24">
        <v>45148</v>
      </c>
      <c r="C25" s="25" t="s">
        <v>29</v>
      </c>
      <c r="D25" s="25">
        <f t="shared" si="0"/>
        <v>15</v>
      </c>
      <c r="E25" s="25">
        <v>9</v>
      </c>
      <c r="F25" s="25">
        <v>6</v>
      </c>
      <c r="G25" s="25" t="s">
        <v>30</v>
      </c>
      <c r="H25" s="24" t="s">
        <v>34</v>
      </c>
      <c r="I25" s="26">
        <v>45169</v>
      </c>
      <c r="J25" s="51"/>
      <c r="K25" s="79"/>
      <c r="L25" s="131"/>
      <c r="M25" s="123"/>
    </row>
    <row r="26" spans="1:13" x14ac:dyDescent="0.25">
      <c r="A26" s="30">
        <v>45151</v>
      </c>
      <c r="B26" s="24">
        <v>45154</v>
      </c>
      <c r="C26" s="25" t="s">
        <v>29</v>
      </c>
      <c r="D26" s="25">
        <f t="shared" si="0"/>
        <v>15</v>
      </c>
      <c r="E26" s="25">
        <v>9</v>
      </c>
      <c r="F26" s="25">
        <v>6</v>
      </c>
      <c r="G26" s="25" t="s">
        <v>30</v>
      </c>
      <c r="H26" s="24" t="s">
        <v>34</v>
      </c>
      <c r="I26" s="26"/>
      <c r="J26" s="51"/>
      <c r="K26" s="80"/>
      <c r="L26" s="131"/>
      <c r="M26" s="123"/>
    </row>
    <row r="27" spans="1:13" x14ac:dyDescent="0.25">
      <c r="A27" s="30">
        <v>45156</v>
      </c>
      <c r="B27" s="24">
        <v>45160</v>
      </c>
      <c r="C27" s="25" t="s">
        <v>29</v>
      </c>
      <c r="D27" s="25">
        <f t="shared" si="0"/>
        <v>15</v>
      </c>
      <c r="E27" s="25">
        <v>9</v>
      </c>
      <c r="F27" s="25">
        <v>6</v>
      </c>
      <c r="G27" s="25" t="s">
        <v>30</v>
      </c>
      <c r="H27" s="24" t="s">
        <v>34</v>
      </c>
      <c r="I27" s="26"/>
      <c r="J27" s="51"/>
      <c r="K27" s="79"/>
      <c r="L27" s="131"/>
      <c r="M27" s="123"/>
    </row>
    <row r="28" spans="1:13" x14ac:dyDescent="0.25">
      <c r="A28" s="30">
        <v>45162</v>
      </c>
      <c r="B28" s="24">
        <v>45164</v>
      </c>
      <c r="C28" s="25" t="s">
        <v>29</v>
      </c>
      <c r="D28" s="25">
        <f t="shared" si="0"/>
        <v>8</v>
      </c>
      <c r="E28" s="25">
        <v>8</v>
      </c>
      <c r="F28" s="25"/>
      <c r="G28" s="25" t="s">
        <v>30</v>
      </c>
      <c r="H28" s="24" t="s">
        <v>34</v>
      </c>
      <c r="I28" s="26"/>
      <c r="J28" s="51"/>
      <c r="K28" s="79"/>
      <c r="L28" s="131"/>
      <c r="M28" s="123"/>
    </row>
    <row r="29" spans="1:13" ht="15.75" thickBot="1" x14ac:dyDescent="0.3">
      <c r="A29" s="31">
        <v>45166</v>
      </c>
      <c r="B29" s="32">
        <v>45168</v>
      </c>
      <c r="C29" s="33" t="s">
        <v>29</v>
      </c>
      <c r="D29" s="33">
        <f t="shared" si="0"/>
        <v>14</v>
      </c>
      <c r="E29" s="33">
        <v>8</v>
      </c>
      <c r="F29" s="33">
        <v>6</v>
      </c>
      <c r="G29" s="33" t="s">
        <v>30</v>
      </c>
      <c r="H29" s="32" t="s">
        <v>34</v>
      </c>
      <c r="I29" s="62"/>
      <c r="J29" s="54"/>
      <c r="K29" s="81"/>
      <c r="L29" s="131"/>
      <c r="M29" s="123"/>
    </row>
    <row r="30" spans="1:13" x14ac:dyDescent="0.25">
      <c r="A30" s="34">
        <v>45172</v>
      </c>
      <c r="B30" s="35">
        <v>45172</v>
      </c>
      <c r="C30" s="36" t="s">
        <v>29</v>
      </c>
      <c r="D30" s="36">
        <f t="shared" si="0"/>
        <v>14</v>
      </c>
      <c r="E30" s="36">
        <v>8</v>
      </c>
      <c r="F30" s="36">
        <v>6</v>
      </c>
      <c r="G30" s="36" t="s">
        <v>30</v>
      </c>
      <c r="H30" s="35" t="s">
        <v>34</v>
      </c>
      <c r="I30" s="37" t="s">
        <v>37</v>
      </c>
      <c r="J30" s="50">
        <v>48065.68</v>
      </c>
      <c r="K30" s="75">
        <f>SUM(D30:D33)</f>
        <v>52</v>
      </c>
      <c r="L30" s="131"/>
      <c r="M30" s="123"/>
    </row>
    <row r="31" spans="1:13" x14ac:dyDescent="0.25">
      <c r="A31" s="38">
        <v>45177</v>
      </c>
      <c r="B31" s="15">
        <v>45180</v>
      </c>
      <c r="C31" s="16" t="s">
        <v>29</v>
      </c>
      <c r="D31" s="16">
        <f t="shared" si="0"/>
        <v>9</v>
      </c>
      <c r="E31" s="16">
        <v>9</v>
      </c>
      <c r="F31" s="16"/>
      <c r="G31" s="16" t="s">
        <v>30</v>
      </c>
      <c r="H31" s="15" t="s">
        <v>34</v>
      </c>
      <c r="I31" s="17" t="s">
        <v>38</v>
      </c>
      <c r="J31" s="52"/>
      <c r="K31" s="82"/>
      <c r="L31" s="131"/>
      <c r="M31" s="123"/>
    </row>
    <row r="32" spans="1:13" s="12" customFormat="1" x14ac:dyDescent="0.25">
      <c r="A32" s="38">
        <v>45184</v>
      </c>
      <c r="B32" s="15">
        <v>45187</v>
      </c>
      <c r="C32" s="16" t="s">
        <v>29</v>
      </c>
      <c r="D32" s="16">
        <f t="shared" si="0"/>
        <v>15</v>
      </c>
      <c r="E32" s="16">
        <v>9</v>
      </c>
      <c r="F32" s="16">
        <v>6</v>
      </c>
      <c r="G32" s="16" t="s">
        <v>30</v>
      </c>
      <c r="H32" s="15" t="s">
        <v>34</v>
      </c>
      <c r="I32" s="17"/>
      <c r="J32" s="52"/>
      <c r="K32" s="76"/>
      <c r="L32" s="131"/>
      <c r="M32" s="123"/>
    </row>
    <row r="33" spans="1:270" s="12" customFormat="1" ht="15.75" thickBot="1" x14ac:dyDescent="0.3">
      <c r="A33" s="47">
        <v>45191</v>
      </c>
      <c r="B33" s="21">
        <v>45192</v>
      </c>
      <c r="C33" s="22" t="s">
        <v>29</v>
      </c>
      <c r="D33" s="22">
        <f t="shared" si="0"/>
        <v>14</v>
      </c>
      <c r="E33" s="22">
        <v>8</v>
      </c>
      <c r="F33" s="22">
        <v>6</v>
      </c>
      <c r="G33" s="22" t="s">
        <v>30</v>
      </c>
      <c r="H33" s="21" t="s">
        <v>34</v>
      </c>
      <c r="I33" s="23"/>
      <c r="J33" s="63"/>
      <c r="K33" s="83"/>
      <c r="L33" s="131"/>
      <c r="M33" s="123"/>
    </row>
    <row r="34" spans="1:270" s="12" customFormat="1" ht="15.75" thickBot="1" x14ac:dyDescent="0.3">
      <c r="A34" s="105"/>
      <c r="B34" s="106">
        <v>45186</v>
      </c>
      <c r="C34" s="107" t="s">
        <v>33</v>
      </c>
      <c r="D34" s="107">
        <v>27</v>
      </c>
      <c r="E34" s="107"/>
      <c r="F34" s="107"/>
      <c r="G34" s="107"/>
      <c r="H34" s="106" t="s">
        <v>35</v>
      </c>
      <c r="I34" s="108" t="s">
        <v>54</v>
      </c>
      <c r="J34" s="109">
        <v>25000</v>
      </c>
      <c r="K34" s="110">
        <f>SUM(D34)</f>
        <v>27</v>
      </c>
      <c r="L34" s="132"/>
      <c r="M34" s="124"/>
    </row>
    <row r="35" spans="1:270" s="12" customFormat="1" x14ac:dyDescent="0.25">
      <c r="A35" s="27">
        <v>45198</v>
      </c>
      <c r="B35" s="28">
        <v>45201</v>
      </c>
      <c r="C35" s="29" t="s">
        <v>29</v>
      </c>
      <c r="D35" s="29">
        <f t="shared" si="0"/>
        <v>15</v>
      </c>
      <c r="E35" s="29">
        <v>9</v>
      </c>
      <c r="F35" s="29">
        <v>6</v>
      </c>
      <c r="G35" s="29" t="s">
        <v>30</v>
      </c>
      <c r="H35" s="28" t="s">
        <v>34</v>
      </c>
      <c r="I35" s="64" t="s">
        <v>39</v>
      </c>
      <c r="J35" s="61">
        <v>54536.06</v>
      </c>
      <c r="K35" s="78">
        <f>SUM(E35:E38)</f>
        <v>35</v>
      </c>
      <c r="L35" s="133">
        <f>K35+K39+K42+K45+K47+K50</f>
        <v>190</v>
      </c>
      <c r="M35" s="125">
        <f>J35+J39+J42+J45+J47+J50</f>
        <v>197808.76</v>
      </c>
    </row>
    <row r="36" spans="1:270" s="12" customFormat="1" x14ac:dyDescent="0.25">
      <c r="A36" s="30">
        <v>45207</v>
      </c>
      <c r="B36" s="24">
        <v>45210</v>
      </c>
      <c r="C36" s="25" t="s">
        <v>29</v>
      </c>
      <c r="D36" s="25">
        <f t="shared" si="0"/>
        <v>15</v>
      </c>
      <c r="E36" s="25">
        <v>9</v>
      </c>
      <c r="F36" s="25">
        <v>6</v>
      </c>
      <c r="G36" s="25" t="s">
        <v>30</v>
      </c>
      <c r="H36" s="24" t="s">
        <v>34</v>
      </c>
      <c r="I36" s="26">
        <v>45230</v>
      </c>
      <c r="J36" s="51"/>
      <c r="K36" s="80"/>
      <c r="L36" s="134"/>
      <c r="M36" s="126"/>
    </row>
    <row r="37" spans="1:270" x14ac:dyDescent="0.25">
      <c r="A37" s="30">
        <v>45214</v>
      </c>
      <c r="B37" s="24">
        <v>45217</v>
      </c>
      <c r="C37" s="25" t="s">
        <v>29</v>
      </c>
      <c r="D37" s="25">
        <f t="shared" si="0"/>
        <v>15</v>
      </c>
      <c r="E37" s="25">
        <v>9</v>
      </c>
      <c r="F37" s="25">
        <v>6</v>
      </c>
      <c r="G37" s="25" t="s">
        <v>30</v>
      </c>
      <c r="H37" s="24" t="s">
        <v>34</v>
      </c>
      <c r="I37" s="26"/>
      <c r="J37" s="51"/>
      <c r="K37" s="79"/>
      <c r="L37" s="134"/>
      <c r="M37" s="126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/>
      <c r="DG37" s="12"/>
      <c r="DH37" s="12"/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2"/>
      <c r="DT37" s="12"/>
      <c r="DU37" s="12"/>
      <c r="DV37" s="12"/>
      <c r="DW37" s="12"/>
      <c r="DX37" s="12"/>
      <c r="DY37" s="12"/>
      <c r="DZ37" s="12"/>
      <c r="EA37" s="12"/>
      <c r="EB37" s="12"/>
      <c r="EC37" s="12"/>
      <c r="ED37" s="12"/>
      <c r="EE37" s="12"/>
      <c r="EF37" s="12"/>
      <c r="EG37" s="12"/>
      <c r="EH37" s="12"/>
      <c r="EI37" s="12"/>
      <c r="EJ37" s="12"/>
      <c r="EK37" s="12"/>
      <c r="EL37" s="12"/>
      <c r="EM37" s="12"/>
      <c r="EN37" s="12"/>
      <c r="EO37" s="12"/>
      <c r="EP37" s="12"/>
      <c r="EQ37" s="12"/>
      <c r="ER37" s="12"/>
      <c r="ES37" s="12"/>
      <c r="ET37" s="12"/>
      <c r="EU37" s="12"/>
      <c r="EV37" s="12"/>
      <c r="EW37" s="12"/>
      <c r="EX37" s="12"/>
      <c r="EY37" s="12"/>
      <c r="EZ37" s="12"/>
      <c r="FA37" s="12"/>
      <c r="FB37" s="12"/>
      <c r="FC37" s="12"/>
      <c r="FD37" s="12"/>
      <c r="FE37" s="12"/>
      <c r="FF37" s="12"/>
      <c r="FG37" s="12"/>
      <c r="FH37" s="12"/>
      <c r="FI37" s="12"/>
      <c r="FJ37" s="12"/>
      <c r="FK37" s="12"/>
      <c r="FL37" s="12"/>
      <c r="FM37" s="12"/>
      <c r="FN37" s="12"/>
      <c r="FO37" s="12"/>
      <c r="FP37" s="12"/>
      <c r="FQ37" s="12"/>
      <c r="FR37" s="12"/>
      <c r="FS37" s="12"/>
      <c r="FT37" s="12"/>
      <c r="FU37" s="12"/>
      <c r="FV37" s="12"/>
      <c r="FW37" s="12"/>
      <c r="FX37" s="12"/>
      <c r="FY37" s="12"/>
      <c r="FZ37" s="12"/>
      <c r="GA37" s="12"/>
      <c r="GB37" s="12"/>
      <c r="GC37" s="12"/>
      <c r="GD37" s="12"/>
      <c r="GE37" s="12"/>
      <c r="GF37" s="12"/>
      <c r="GG37" s="12"/>
      <c r="GH37" s="12"/>
      <c r="GI37" s="12"/>
      <c r="GJ37" s="12"/>
      <c r="GK37" s="12"/>
      <c r="GL37" s="12"/>
      <c r="GM37" s="12"/>
      <c r="GN37" s="12"/>
      <c r="GO37" s="12"/>
      <c r="GP37" s="12"/>
      <c r="GQ37" s="12"/>
      <c r="GR37" s="12"/>
      <c r="GS37" s="12"/>
      <c r="GT37" s="12"/>
      <c r="GU37" s="12"/>
      <c r="GV37" s="12"/>
      <c r="GW37" s="12"/>
      <c r="GX37" s="12"/>
      <c r="GY37" s="12"/>
      <c r="GZ37" s="12"/>
      <c r="HA37" s="12"/>
      <c r="HB37" s="12"/>
      <c r="HC37" s="12"/>
      <c r="HD37" s="12"/>
      <c r="HE37" s="12"/>
      <c r="HF37" s="12"/>
      <c r="HG37" s="12"/>
      <c r="HH37" s="12"/>
      <c r="HI37" s="12"/>
      <c r="HJ37" s="12"/>
      <c r="HK37" s="12"/>
      <c r="HL37" s="12"/>
      <c r="HM37" s="12"/>
      <c r="HN37" s="12"/>
      <c r="HO37" s="12"/>
      <c r="HP37" s="12"/>
      <c r="HQ37" s="12"/>
      <c r="HR37" s="12"/>
      <c r="HS37" s="12"/>
      <c r="HT37" s="12"/>
      <c r="HU37" s="12"/>
      <c r="HV37" s="12"/>
      <c r="HW37" s="12"/>
      <c r="HX37" s="12"/>
      <c r="HY37" s="12"/>
      <c r="HZ37" s="12"/>
      <c r="IA37" s="12"/>
      <c r="IB37" s="12"/>
      <c r="IC37" s="12"/>
      <c r="ID37" s="12"/>
      <c r="IE37" s="12"/>
      <c r="IF37" s="12"/>
      <c r="IG37" s="12"/>
      <c r="IH37" s="12"/>
      <c r="II37" s="12"/>
      <c r="IJ37" s="12"/>
      <c r="IK37" s="12"/>
      <c r="IL37" s="12"/>
      <c r="IM37" s="12"/>
      <c r="IN37" s="12"/>
      <c r="IO37" s="12"/>
      <c r="IP37" s="12"/>
      <c r="IQ37" s="12"/>
      <c r="IR37" s="12"/>
      <c r="IS37" s="12"/>
      <c r="IT37" s="12"/>
      <c r="IU37" s="12"/>
      <c r="IV37" s="12"/>
      <c r="IW37" s="12"/>
      <c r="IX37" s="12"/>
      <c r="IY37" s="12"/>
      <c r="IZ37" s="12"/>
      <c r="JA37" s="12"/>
      <c r="JB37" s="12"/>
      <c r="JC37" s="12"/>
      <c r="JD37" s="12"/>
      <c r="JE37" s="12"/>
      <c r="JF37" s="12"/>
      <c r="JG37" s="12"/>
      <c r="JH37" s="12"/>
      <c r="JI37" s="12"/>
      <c r="JJ37" s="13"/>
    </row>
    <row r="38" spans="1:270" ht="15.75" thickBot="1" x14ac:dyDescent="0.3">
      <c r="A38" s="31">
        <v>45222</v>
      </c>
      <c r="B38" s="32">
        <v>45224</v>
      </c>
      <c r="C38" s="33" t="s">
        <v>29</v>
      </c>
      <c r="D38" s="33">
        <f t="shared" si="0"/>
        <v>14</v>
      </c>
      <c r="E38" s="33">
        <v>8</v>
      </c>
      <c r="F38" s="33">
        <v>6</v>
      </c>
      <c r="G38" s="33" t="s">
        <v>30</v>
      </c>
      <c r="H38" s="32" t="s">
        <v>34</v>
      </c>
      <c r="I38" s="62"/>
      <c r="J38" s="54"/>
      <c r="K38" s="84"/>
      <c r="L38" s="134"/>
      <c r="M38" s="126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  <c r="FE38" s="12"/>
      <c r="FF38" s="12"/>
      <c r="FG38" s="12"/>
      <c r="FH38" s="12"/>
      <c r="FI38" s="12"/>
      <c r="FJ38" s="12"/>
      <c r="FK38" s="12"/>
      <c r="FL38" s="12"/>
      <c r="FM38" s="12"/>
      <c r="FN38" s="12"/>
      <c r="FO38" s="12"/>
      <c r="FP38" s="12"/>
      <c r="FQ38" s="12"/>
      <c r="FR38" s="12"/>
      <c r="FS38" s="12"/>
      <c r="FT38" s="12"/>
      <c r="FU38" s="12"/>
      <c r="FV38" s="12"/>
      <c r="FW38" s="12"/>
      <c r="FX38" s="12"/>
      <c r="FY38" s="12"/>
      <c r="FZ38" s="12"/>
      <c r="GA38" s="12"/>
      <c r="GB38" s="12"/>
      <c r="GC38" s="12"/>
      <c r="GD38" s="12"/>
      <c r="GE38" s="12"/>
      <c r="GF38" s="12"/>
      <c r="GG38" s="12"/>
      <c r="GH38" s="12"/>
      <c r="GI38" s="12"/>
      <c r="GJ38" s="12"/>
      <c r="GK38" s="12"/>
      <c r="GL38" s="12"/>
      <c r="GM38" s="12"/>
      <c r="GN38" s="12"/>
      <c r="GO38" s="12"/>
      <c r="GP38" s="12"/>
      <c r="GQ38" s="12"/>
      <c r="GR38" s="12"/>
      <c r="GS38" s="12"/>
      <c r="GT38" s="12"/>
      <c r="GU38" s="12"/>
      <c r="GV38" s="12"/>
      <c r="GW38" s="12"/>
      <c r="GX38" s="12"/>
      <c r="GY38" s="12"/>
      <c r="GZ38" s="12"/>
      <c r="HA38" s="12"/>
      <c r="HB38" s="12"/>
      <c r="HC38" s="12"/>
      <c r="HD38" s="12"/>
      <c r="HE38" s="12"/>
      <c r="HF38" s="12"/>
      <c r="HG38" s="12"/>
      <c r="HH38" s="12"/>
      <c r="HI38" s="12"/>
      <c r="HJ38" s="12"/>
      <c r="HK38" s="12"/>
      <c r="HL38" s="12"/>
      <c r="HM38" s="12"/>
      <c r="HN38" s="12"/>
      <c r="HO38" s="12"/>
      <c r="HP38" s="12"/>
      <c r="HQ38" s="12"/>
      <c r="HR38" s="12"/>
      <c r="HS38" s="12"/>
      <c r="HT38" s="12"/>
      <c r="HU38" s="12"/>
      <c r="HV38" s="12"/>
      <c r="HW38" s="12"/>
      <c r="HX38" s="12"/>
      <c r="HY38" s="12"/>
      <c r="HZ38" s="12"/>
      <c r="IA38" s="12"/>
      <c r="IB38" s="12"/>
      <c r="IC38" s="12"/>
      <c r="ID38" s="12"/>
      <c r="IE38" s="12"/>
      <c r="IF38" s="12"/>
      <c r="IG38" s="12"/>
      <c r="IH38" s="12"/>
      <c r="II38" s="12"/>
      <c r="IJ38" s="12"/>
      <c r="IK38" s="12"/>
      <c r="IL38" s="12"/>
      <c r="IM38" s="12"/>
      <c r="IN38" s="12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12"/>
      <c r="JA38" s="12"/>
      <c r="JB38" s="12"/>
      <c r="JC38" s="12"/>
      <c r="JD38" s="12"/>
      <c r="JE38" s="12"/>
      <c r="JF38" s="12"/>
      <c r="JG38" s="12"/>
      <c r="JH38" s="12"/>
      <c r="JI38" s="12"/>
      <c r="JJ38" s="13"/>
    </row>
    <row r="39" spans="1:270" x14ac:dyDescent="0.25">
      <c r="A39" s="34">
        <v>45230</v>
      </c>
      <c r="B39" s="35">
        <v>45233</v>
      </c>
      <c r="C39" s="36" t="s">
        <v>29</v>
      </c>
      <c r="D39" s="36">
        <f t="shared" si="0"/>
        <v>14</v>
      </c>
      <c r="E39" s="36">
        <v>8</v>
      </c>
      <c r="F39" s="36">
        <v>6</v>
      </c>
      <c r="G39" s="36" t="s">
        <v>30</v>
      </c>
      <c r="H39" s="35" t="s">
        <v>34</v>
      </c>
      <c r="I39" s="37" t="s">
        <v>42</v>
      </c>
      <c r="J39" s="50">
        <v>33276.239999999998</v>
      </c>
      <c r="K39" s="75">
        <f>SUM(D39:D41)</f>
        <v>36</v>
      </c>
      <c r="L39" s="134"/>
      <c r="M39" s="126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  <c r="CY39" s="12"/>
      <c r="CZ39" s="12"/>
      <c r="DA39" s="12"/>
      <c r="DB39" s="12"/>
      <c r="DC39" s="12"/>
      <c r="DD39" s="12"/>
      <c r="DE39" s="12"/>
      <c r="DF39" s="12"/>
      <c r="DG39" s="12"/>
      <c r="DH39" s="12"/>
      <c r="DI39" s="12"/>
      <c r="DJ39" s="12"/>
      <c r="DK39" s="12"/>
      <c r="DL39" s="12"/>
      <c r="DM39" s="12"/>
      <c r="DN39" s="12"/>
      <c r="DO39" s="12"/>
      <c r="DP39" s="12"/>
      <c r="DQ39" s="12"/>
      <c r="DR39" s="12"/>
      <c r="DS39" s="12"/>
      <c r="DT39" s="12"/>
      <c r="DU39" s="12"/>
      <c r="DV39" s="12"/>
      <c r="DW39" s="12"/>
      <c r="DX39" s="12"/>
      <c r="DY39" s="12"/>
      <c r="DZ39" s="12"/>
      <c r="EA39" s="12"/>
      <c r="EB39" s="12"/>
      <c r="EC39" s="12"/>
      <c r="ED39" s="12"/>
      <c r="EE39" s="12"/>
      <c r="EF39" s="12"/>
      <c r="EG39" s="12"/>
      <c r="EH39" s="12"/>
      <c r="EI39" s="12"/>
      <c r="EJ39" s="12"/>
      <c r="EK39" s="12"/>
      <c r="EL39" s="12"/>
      <c r="EM39" s="12"/>
      <c r="EN39" s="12"/>
      <c r="EO39" s="12"/>
      <c r="EP39" s="12"/>
      <c r="EQ39" s="12"/>
      <c r="ER39" s="12"/>
      <c r="ES39" s="12"/>
      <c r="ET39" s="12"/>
      <c r="EU39" s="12"/>
      <c r="EV39" s="12"/>
      <c r="EW39" s="12"/>
      <c r="EX39" s="12"/>
      <c r="EY39" s="12"/>
      <c r="EZ39" s="12"/>
      <c r="FA39" s="12"/>
      <c r="FB39" s="12"/>
      <c r="FC39" s="12"/>
      <c r="FD39" s="12"/>
      <c r="FE39" s="12"/>
      <c r="FF39" s="12"/>
      <c r="FG39" s="12"/>
      <c r="FH39" s="12"/>
      <c r="FI39" s="12"/>
      <c r="FJ39" s="12"/>
      <c r="FK39" s="12"/>
      <c r="FL39" s="12"/>
      <c r="FM39" s="12"/>
      <c r="FN39" s="12"/>
      <c r="FO39" s="12"/>
      <c r="FP39" s="12"/>
      <c r="FQ39" s="12"/>
      <c r="FR39" s="12"/>
      <c r="FS39" s="12"/>
      <c r="FT39" s="12"/>
      <c r="FU39" s="12"/>
      <c r="FV39" s="12"/>
      <c r="FW39" s="12"/>
      <c r="FX39" s="12"/>
      <c r="FY39" s="12"/>
      <c r="FZ39" s="12"/>
      <c r="GA39" s="12"/>
      <c r="GB39" s="12"/>
      <c r="GC39" s="12"/>
      <c r="GD39" s="12"/>
      <c r="GE39" s="12"/>
      <c r="GF39" s="12"/>
      <c r="GG39" s="12"/>
      <c r="GH39" s="12"/>
      <c r="GI39" s="12"/>
      <c r="GJ39" s="12"/>
      <c r="GK39" s="12"/>
      <c r="GL39" s="12"/>
      <c r="GM39" s="12"/>
      <c r="GN39" s="12"/>
      <c r="GO39" s="12"/>
      <c r="GP39" s="12"/>
      <c r="GQ39" s="12"/>
      <c r="GR39" s="12"/>
      <c r="GS39" s="12"/>
      <c r="GT39" s="12"/>
      <c r="GU39" s="12"/>
      <c r="GV39" s="12"/>
      <c r="GW39" s="12"/>
      <c r="GX39" s="12"/>
      <c r="GY39" s="12"/>
      <c r="GZ39" s="12"/>
      <c r="HA39" s="12"/>
      <c r="HB39" s="12"/>
      <c r="HC39" s="12"/>
      <c r="HD39" s="12"/>
      <c r="HE39" s="12"/>
      <c r="HF39" s="12"/>
      <c r="HG39" s="12"/>
      <c r="HH39" s="12"/>
      <c r="HI39" s="12"/>
      <c r="HJ39" s="12"/>
      <c r="HK39" s="12"/>
      <c r="HL39" s="12"/>
      <c r="HM39" s="12"/>
      <c r="HN39" s="12"/>
      <c r="HO39" s="12"/>
      <c r="HP39" s="12"/>
      <c r="HQ39" s="12"/>
      <c r="HR39" s="12"/>
      <c r="HS39" s="12"/>
      <c r="HT39" s="12"/>
      <c r="HU39" s="12"/>
      <c r="HV39" s="12"/>
      <c r="HW39" s="12"/>
      <c r="HX39" s="12"/>
      <c r="HY39" s="12"/>
      <c r="HZ39" s="12"/>
      <c r="IA39" s="12"/>
      <c r="IB39" s="12"/>
      <c r="IC39" s="12"/>
      <c r="ID39" s="12"/>
      <c r="IE39" s="12"/>
      <c r="IF39" s="12"/>
      <c r="IG39" s="12"/>
      <c r="IH39" s="12"/>
      <c r="II39" s="12"/>
      <c r="IJ39" s="12"/>
      <c r="IK39" s="12"/>
      <c r="IL39" s="12"/>
      <c r="IM39" s="12"/>
      <c r="IN39" s="12"/>
      <c r="IO39" s="12"/>
      <c r="IP39" s="12"/>
      <c r="IQ39" s="12"/>
      <c r="IR39" s="12"/>
      <c r="IS39" s="12"/>
      <c r="IT39" s="12"/>
      <c r="IU39" s="12"/>
      <c r="IV39" s="12"/>
      <c r="IW39" s="12"/>
      <c r="IX39" s="12"/>
      <c r="IY39" s="12"/>
      <c r="IZ39" s="12"/>
      <c r="JA39" s="12"/>
      <c r="JB39" s="12"/>
      <c r="JC39" s="12"/>
      <c r="JD39" s="12"/>
      <c r="JE39" s="12"/>
      <c r="JF39" s="12"/>
      <c r="JG39" s="12"/>
      <c r="JH39" s="12"/>
      <c r="JI39" s="12"/>
      <c r="JJ39" s="13"/>
    </row>
    <row r="40" spans="1:270" x14ac:dyDescent="0.25">
      <c r="A40" s="38">
        <v>45238</v>
      </c>
      <c r="B40" s="15">
        <v>45240</v>
      </c>
      <c r="C40" s="16" t="s">
        <v>29</v>
      </c>
      <c r="D40" s="16">
        <f t="shared" si="0"/>
        <v>8</v>
      </c>
      <c r="E40" s="16">
        <v>8</v>
      </c>
      <c r="F40" s="16"/>
      <c r="G40" s="16" t="s">
        <v>30</v>
      </c>
      <c r="H40" s="15" t="s">
        <v>34</v>
      </c>
      <c r="I40" s="17">
        <v>45260</v>
      </c>
      <c r="J40" s="52"/>
      <c r="K40" s="82"/>
      <c r="L40" s="134"/>
      <c r="M40" s="126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  <c r="CY40" s="12"/>
      <c r="CZ40" s="12"/>
      <c r="DA40" s="12"/>
      <c r="DB40" s="12"/>
      <c r="DC40" s="12"/>
      <c r="DD40" s="12"/>
      <c r="DE40" s="12"/>
      <c r="DF40" s="12"/>
      <c r="DG40" s="12"/>
      <c r="DH40" s="12"/>
      <c r="DI40" s="12"/>
      <c r="DJ40" s="12"/>
      <c r="DK40" s="12"/>
      <c r="DL40" s="12"/>
      <c r="DM40" s="12"/>
      <c r="DN40" s="12"/>
      <c r="DO40" s="12"/>
      <c r="DP40" s="12"/>
      <c r="DQ40" s="12"/>
      <c r="DR40" s="12"/>
      <c r="DS40" s="12"/>
      <c r="DT40" s="12"/>
      <c r="DU40" s="12"/>
      <c r="DV40" s="12"/>
      <c r="DW40" s="12"/>
      <c r="DX40" s="12"/>
      <c r="DY40" s="12"/>
      <c r="DZ40" s="12"/>
      <c r="EA40" s="12"/>
      <c r="EB40" s="12"/>
      <c r="EC40" s="12"/>
      <c r="ED40" s="12"/>
      <c r="EE40" s="12"/>
      <c r="EF40" s="12"/>
      <c r="EG40" s="12"/>
      <c r="EH40" s="12"/>
      <c r="EI40" s="12"/>
      <c r="EJ40" s="12"/>
      <c r="EK40" s="12"/>
      <c r="EL40" s="12"/>
      <c r="EM40" s="12"/>
      <c r="EN40" s="12"/>
      <c r="EO40" s="12"/>
      <c r="EP40" s="12"/>
      <c r="EQ40" s="12"/>
      <c r="ER40" s="12"/>
      <c r="ES40" s="12"/>
      <c r="ET40" s="12"/>
      <c r="EU40" s="12"/>
      <c r="EV40" s="12"/>
      <c r="EW40" s="12"/>
      <c r="EX40" s="12"/>
      <c r="EY40" s="12"/>
      <c r="EZ40" s="12"/>
      <c r="FA40" s="12"/>
      <c r="FB40" s="12"/>
      <c r="FC40" s="12"/>
      <c r="FD40" s="12"/>
      <c r="FE40" s="12"/>
      <c r="FF40" s="12"/>
      <c r="FG40" s="12"/>
      <c r="FH40" s="12"/>
      <c r="FI40" s="12"/>
      <c r="FJ40" s="12"/>
      <c r="FK40" s="12"/>
      <c r="FL40" s="12"/>
      <c r="FM40" s="12"/>
      <c r="FN40" s="12"/>
      <c r="FO40" s="12"/>
      <c r="FP40" s="12"/>
      <c r="FQ40" s="12"/>
      <c r="FR40" s="12"/>
      <c r="FS40" s="12"/>
      <c r="FT40" s="12"/>
      <c r="FU40" s="12"/>
      <c r="FV40" s="12"/>
      <c r="FW40" s="12"/>
      <c r="FX40" s="12"/>
      <c r="FY40" s="12"/>
      <c r="FZ40" s="12"/>
      <c r="GA40" s="12"/>
      <c r="GB40" s="12"/>
      <c r="GC40" s="12"/>
      <c r="GD40" s="12"/>
      <c r="GE40" s="12"/>
      <c r="GF40" s="12"/>
      <c r="GG40" s="12"/>
      <c r="GH40" s="12"/>
      <c r="GI40" s="12"/>
      <c r="GJ40" s="12"/>
      <c r="GK40" s="12"/>
      <c r="GL40" s="12"/>
      <c r="GM40" s="12"/>
      <c r="GN40" s="12"/>
      <c r="GO40" s="12"/>
      <c r="GP40" s="12"/>
      <c r="GQ40" s="12"/>
      <c r="GR40" s="12"/>
      <c r="GS40" s="12"/>
      <c r="GT40" s="12"/>
      <c r="GU40" s="12"/>
      <c r="GV40" s="12"/>
      <c r="GW40" s="12"/>
      <c r="GX40" s="12"/>
      <c r="GY40" s="12"/>
      <c r="GZ40" s="12"/>
      <c r="HA40" s="12"/>
      <c r="HB40" s="12"/>
      <c r="HC40" s="12"/>
      <c r="HD40" s="12"/>
      <c r="HE40" s="12"/>
      <c r="HF40" s="12"/>
      <c r="HG40" s="12"/>
      <c r="HH40" s="12"/>
      <c r="HI40" s="12"/>
      <c r="HJ40" s="12"/>
      <c r="HK40" s="12"/>
      <c r="HL40" s="12"/>
      <c r="HM40" s="12"/>
      <c r="HN40" s="12"/>
      <c r="HO40" s="12"/>
      <c r="HP40" s="12"/>
      <c r="HQ40" s="12"/>
      <c r="HR40" s="12"/>
      <c r="HS40" s="12"/>
      <c r="HT40" s="12"/>
      <c r="HU40" s="12"/>
      <c r="HV40" s="12"/>
      <c r="HW40" s="12"/>
      <c r="HX40" s="12"/>
      <c r="HY40" s="12"/>
      <c r="HZ40" s="12"/>
      <c r="IA40" s="12"/>
      <c r="IB40" s="12"/>
      <c r="IC40" s="12"/>
      <c r="ID40" s="12"/>
      <c r="IE40" s="12"/>
      <c r="IF40" s="12"/>
      <c r="IG40" s="12"/>
      <c r="IH40" s="12"/>
      <c r="II40" s="12"/>
      <c r="IJ40" s="12"/>
      <c r="IK40" s="12"/>
      <c r="IL40" s="12"/>
      <c r="IM40" s="12"/>
      <c r="IN40" s="12"/>
      <c r="IO40" s="12"/>
      <c r="IP40" s="12"/>
      <c r="IQ40" s="12"/>
      <c r="IR40" s="12"/>
      <c r="IS40" s="12"/>
      <c r="IT40" s="12"/>
      <c r="IU40" s="12"/>
      <c r="IV40" s="12"/>
      <c r="IW40" s="12"/>
      <c r="IX40" s="12"/>
      <c r="IY40" s="12"/>
      <c r="IZ40" s="12"/>
      <c r="JA40" s="12"/>
      <c r="JB40" s="12"/>
      <c r="JC40" s="12"/>
      <c r="JD40" s="12"/>
      <c r="JE40" s="12"/>
      <c r="JF40" s="12"/>
      <c r="JG40" s="12"/>
      <c r="JH40" s="12"/>
      <c r="JI40" s="12"/>
      <c r="JJ40" s="13"/>
    </row>
    <row r="41" spans="1:270" ht="15.75" thickBot="1" x14ac:dyDescent="0.3">
      <c r="A41" s="39">
        <v>45247</v>
      </c>
      <c r="B41" s="40">
        <v>45249</v>
      </c>
      <c r="C41" s="41" t="s">
        <v>29</v>
      </c>
      <c r="D41" s="41">
        <f t="shared" si="0"/>
        <v>14</v>
      </c>
      <c r="E41" s="41">
        <v>8</v>
      </c>
      <c r="F41" s="41">
        <v>6</v>
      </c>
      <c r="G41" s="41" t="s">
        <v>30</v>
      </c>
      <c r="H41" s="40" t="s">
        <v>34</v>
      </c>
      <c r="I41" s="59"/>
      <c r="J41" s="53"/>
      <c r="K41" s="85"/>
      <c r="L41" s="134"/>
      <c r="M41" s="126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  <c r="CY41" s="12"/>
      <c r="CZ41" s="12"/>
      <c r="DA41" s="12"/>
      <c r="DB41" s="12"/>
      <c r="DC41" s="12"/>
      <c r="DD41" s="12"/>
      <c r="DE41" s="12"/>
      <c r="DF41" s="12"/>
      <c r="DG41" s="12"/>
      <c r="DH41" s="12"/>
      <c r="DI41" s="12"/>
      <c r="DJ41" s="12"/>
      <c r="DK41" s="12"/>
      <c r="DL41" s="12"/>
      <c r="DM41" s="12"/>
      <c r="DN41" s="12"/>
      <c r="DO41" s="12"/>
      <c r="DP41" s="12"/>
      <c r="DQ41" s="12"/>
      <c r="DR41" s="12"/>
      <c r="DS41" s="12"/>
      <c r="DT41" s="12"/>
      <c r="DU41" s="12"/>
      <c r="DV41" s="12"/>
      <c r="DW41" s="12"/>
      <c r="DX41" s="12"/>
      <c r="DY41" s="12"/>
      <c r="DZ41" s="12"/>
      <c r="EA41" s="12"/>
      <c r="EB41" s="12"/>
      <c r="EC41" s="12"/>
      <c r="ED41" s="12"/>
      <c r="EE41" s="12"/>
      <c r="EF41" s="12"/>
      <c r="EG41" s="12"/>
      <c r="EH41" s="12"/>
      <c r="EI41" s="12"/>
      <c r="EJ41" s="12"/>
      <c r="EK41" s="12"/>
      <c r="EL41" s="12"/>
      <c r="EM41" s="12"/>
      <c r="EN41" s="12"/>
      <c r="EO41" s="12"/>
      <c r="EP41" s="12"/>
      <c r="EQ41" s="12"/>
      <c r="ER41" s="12"/>
      <c r="ES41" s="12"/>
      <c r="ET41" s="12"/>
      <c r="EU41" s="12"/>
      <c r="EV41" s="12"/>
      <c r="EW41" s="12"/>
      <c r="EX41" s="12"/>
      <c r="EY41" s="12"/>
      <c r="EZ41" s="12"/>
      <c r="FA41" s="12"/>
      <c r="FB41" s="12"/>
      <c r="FC41" s="12"/>
      <c r="FD41" s="12"/>
      <c r="FE41" s="12"/>
      <c r="FF41" s="12"/>
      <c r="FG41" s="12"/>
      <c r="FH41" s="12"/>
      <c r="FI41" s="12"/>
      <c r="FJ41" s="12"/>
      <c r="FK41" s="12"/>
      <c r="FL41" s="12"/>
      <c r="FM41" s="12"/>
      <c r="FN41" s="12"/>
      <c r="FO41" s="12"/>
      <c r="FP41" s="12"/>
      <c r="FQ41" s="12"/>
      <c r="FR41" s="12"/>
      <c r="FS41" s="12"/>
      <c r="FT41" s="12"/>
      <c r="FU41" s="12"/>
      <c r="FV41" s="12"/>
      <c r="FW41" s="12"/>
      <c r="FX41" s="12"/>
      <c r="FY41" s="12"/>
      <c r="FZ41" s="12"/>
      <c r="GA41" s="12"/>
      <c r="GB41" s="12"/>
      <c r="GC41" s="12"/>
      <c r="GD41" s="12"/>
      <c r="GE41" s="12"/>
      <c r="GF41" s="12"/>
      <c r="GG41" s="12"/>
      <c r="GH41" s="12"/>
      <c r="GI41" s="12"/>
      <c r="GJ41" s="12"/>
      <c r="GK41" s="12"/>
      <c r="GL41" s="12"/>
      <c r="GM41" s="12"/>
      <c r="GN41" s="12"/>
      <c r="GO41" s="12"/>
      <c r="GP41" s="12"/>
      <c r="GQ41" s="12"/>
      <c r="GR41" s="12"/>
      <c r="GS41" s="12"/>
      <c r="GT41" s="12"/>
      <c r="GU41" s="12"/>
      <c r="GV41" s="12"/>
      <c r="GW41" s="12"/>
      <c r="GX41" s="12"/>
      <c r="GY41" s="12"/>
      <c r="GZ41" s="12"/>
      <c r="HA41" s="12"/>
      <c r="HB41" s="12"/>
      <c r="HC41" s="12"/>
      <c r="HD41" s="12"/>
      <c r="HE41" s="12"/>
      <c r="HF41" s="12"/>
      <c r="HG41" s="12"/>
      <c r="HH41" s="12"/>
      <c r="HI41" s="12"/>
      <c r="HJ41" s="12"/>
      <c r="HK41" s="12"/>
      <c r="HL41" s="12"/>
      <c r="HM41" s="12"/>
      <c r="HN41" s="12"/>
      <c r="HO41" s="12"/>
      <c r="HP41" s="12"/>
      <c r="HQ41" s="12"/>
      <c r="HR41" s="12"/>
      <c r="HS41" s="12"/>
      <c r="HT41" s="12"/>
      <c r="HU41" s="12"/>
      <c r="HV41" s="12"/>
      <c r="HW41" s="12"/>
      <c r="HX41" s="12"/>
      <c r="HY41" s="12"/>
      <c r="HZ41" s="12"/>
      <c r="IA41" s="12"/>
      <c r="IB41" s="12"/>
      <c r="IC41" s="12"/>
      <c r="ID41" s="12"/>
      <c r="IE41" s="12"/>
      <c r="IF41" s="12"/>
      <c r="IG41" s="12"/>
      <c r="IH41" s="12"/>
      <c r="II41" s="12"/>
      <c r="IJ41" s="12"/>
      <c r="IK41" s="12"/>
      <c r="IL41" s="12"/>
      <c r="IM41" s="12"/>
      <c r="IN41" s="12"/>
      <c r="IO41" s="12"/>
      <c r="IP41" s="12"/>
      <c r="IQ41" s="12"/>
      <c r="IR41" s="12"/>
      <c r="IS41" s="12"/>
      <c r="IT41" s="12"/>
      <c r="IU41" s="12"/>
      <c r="IV41" s="12"/>
      <c r="IW41" s="12"/>
      <c r="IX41" s="12"/>
      <c r="IY41" s="12"/>
      <c r="IZ41" s="12"/>
      <c r="JA41" s="12"/>
      <c r="JB41" s="12"/>
      <c r="JC41" s="12"/>
      <c r="JD41" s="12"/>
      <c r="JE41" s="12"/>
      <c r="JF41" s="12"/>
      <c r="JG41" s="12"/>
      <c r="JH41" s="12"/>
      <c r="JI41" s="12"/>
      <c r="JJ41" s="13"/>
    </row>
    <row r="42" spans="1:270" s="12" customFormat="1" x14ac:dyDescent="0.25">
      <c r="A42" s="27">
        <v>45255</v>
      </c>
      <c r="B42" s="28">
        <v>45265</v>
      </c>
      <c r="C42" s="29" t="s">
        <v>29</v>
      </c>
      <c r="D42" s="29">
        <f t="shared" si="0"/>
        <v>16</v>
      </c>
      <c r="E42" s="29">
        <v>10</v>
      </c>
      <c r="F42" s="29">
        <v>6</v>
      </c>
      <c r="G42" s="29" t="s">
        <v>30</v>
      </c>
      <c r="H42" s="28" t="s">
        <v>40</v>
      </c>
      <c r="I42" s="64" t="s">
        <v>43</v>
      </c>
      <c r="J42" s="61">
        <v>28654.54</v>
      </c>
      <c r="K42" s="78">
        <f>SUM(D42:D44)</f>
        <v>31</v>
      </c>
      <c r="L42" s="134"/>
      <c r="M42" s="126"/>
    </row>
    <row r="43" spans="1:270" s="12" customFormat="1" x14ac:dyDescent="0.25">
      <c r="A43" s="30">
        <v>45274</v>
      </c>
      <c r="B43" s="24">
        <v>45283</v>
      </c>
      <c r="C43" s="25" t="s">
        <v>29</v>
      </c>
      <c r="D43" s="25">
        <f t="shared" si="0"/>
        <v>9</v>
      </c>
      <c r="E43" s="25">
        <v>9</v>
      </c>
      <c r="F43" s="25"/>
      <c r="G43" s="25" t="s">
        <v>41</v>
      </c>
      <c r="H43" s="24" t="s">
        <v>34</v>
      </c>
      <c r="I43" s="26">
        <v>45291</v>
      </c>
      <c r="J43" s="51"/>
      <c r="K43" s="80"/>
      <c r="L43" s="134"/>
      <c r="M43" s="126"/>
    </row>
    <row r="44" spans="1:270" s="12" customFormat="1" ht="15.75" thickBot="1" x14ac:dyDescent="0.3">
      <c r="A44" s="31">
        <v>45284</v>
      </c>
      <c r="B44" s="32">
        <v>45287</v>
      </c>
      <c r="C44" s="33" t="s">
        <v>29</v>
      </c>
      <c r="D44" s="33">
        <f t="shared" si="0"/>
        <v>6</v>
      </c>
      <c r="E44" s="33"/>
      <c r="F44" s="33">
        <v>6</v>
      </c>
      <c r="G44" s="33"/>
      <c r="H44" s="32" t="s">
        <v>40</v>
      </c>
      <c r="I44" s="62"/>
      <c r="J44" s="54"/>
      <c r="K44" s="84"/>
      <c r="L44" s="134"/>
      <c r="M44" s="126"/>
    </row>
    <row r="45" spans="1:270" s="12" customFormat="1" x14ac:dyDescent="0.25">
      <c r="A45" s="34">
        <v>45292</v>
      </c>
      <c r="B45" s="35">
        <v>45301</v>
      </c>
      <c r="C45" s="36" t="s">
        <v>29</v>
      </c>
      <c r="D45" s="36">
        <f t="shared" si="0"/>
        <v>18</v>
      </c>
      <c r="E45" s="36">
        <v>12</v>
      </c>
      <c r="F45" s="36">
        <v>6</v>
      </c>
      <c r="G45" s="36" t="s">
        <v>30</v>
      </c>
      <c r="H45" s="35" t="s">
        <v>40</v>
      </c>
      <c r="I45" s="37" t="s">
        <v>45</v>
      </c>
      <c r="J45" s="50">
        <v>24032.84</v>
      </c>
      <c r="K45" s="75">
        <f>SUM(D45:D46)</f>
        <v>26</v>
      </c>
      <c r="L45" s="134"/>
      <c r="M45" s="126"/>
    </row>
    <row r="46" spans="1:270" s="12" customFormat="1" ht="15.75" thickBot="1" x14ac:dyDescent="0.3">
      <c r="A46" s="39">
        <v>45306</v>
      </c>
      <c r="B46" s="40">
        <v>45308</v>
      </c>
      <c r="C46" s="41" t="s">
        <v>29</v>
      </c>
      <c r="D46" s="41">
        <f t="shared" si="0"/>
        <v>8</v>
      </c>
      <c r="E46" s="41">
        <v>8</v>
      </c>
      <c r="F46" s="41"/>
      <c r="G46" s="41" t="s">
        <v>30</v>
      </c>
      <c r="H46" s="40" t="s">
        <v>34</v>
      </c>
      <c r="I46" s="59">
        <v>45322</v>
      </c>
      <c r="J46" s="53"/>
      <c r="K46" s="85"/>
      <c r="L46" s="134"/>
      <c r="M46" s="126"/>
    </row>
    <row r="47" spans="1:270" s="12" customFormat="1" x14ac:dyDescent="0.25">
      <c r="A47" s="27">
        <v>45320</v>
      </c>
      <c r="B47" s="28">
        <v>45323</v>
      </c>
      <c r="C47" s="29" t="s">
        <v>29</v>
      </c>
      <c r="D47" s="29">
        <f t="shared" si="0"/>
        <v>9</v>
      </c>
      <c r="E47" s="29">
        <v>9</v>
      </c>
      <c r="F47" s="29"/>
      <c r="G47" s="29" t="s">
        <v>30</v>
      </c>
      <c r="H47" s="28" t="s">
        <v>34</v>
      </c>
      <c r="I47" s="64" t="s">
        <v>46</v>
      </c>
      <c r="J47" s="61">
        <v>23108.5</v>
      </c>
      <c r="K47" s="78">
        <f>SUM(D47:D49)</f>
        <v>25</v>
      </c>
      <c r="L47" s="134"/>
      <c r="M47" s="126"/>
    </row>
    <row r="48" spans="1:270" s="12" customFormat="1" x14ac:dyDescent="0.25">
      <c r="A48" s="30">
        <v>45334</v>
      </c>
      <c r="B48" s="24">
        <v>45337</v>
      </c>
      <c r="C48" s="25" t="s">
        <v>29</v>
      </c>
      <c r="D48" s="25">
        <f t="shared" si="0"/>
        <v>8</v>
      </c>
      <c r="E48" s="25">
        <v>8</v>
      </c>
      <c r="F48" s="25"/>
      <c r="G48" s="25" t="s">
        <v>44</v>
      </c>
      <c r="H48" s="24" t="s">
        <v>40</v>
      </c>
      <c r="I48" s="26">
        <v>45351</v>
      </c>
      <c r="J48" s="51"/>
      <c r="K48" s="80"/>
      <c r="L48" s="134"/>
      <c r="M48" s="126"/>
    </row>
    <row r="49" spans="1:13" s="12" customFormat="1" ht="15.75" thickBot="1" x14ac:dyDescent="0.3">
      <c r="A49" s="31">
        <v>45344</v>
      </c>
      <c r="B49" s="32">
        <v>45347</v>
      </c>
      <c r="C49" s="33" t="s">
        <v>29</v>
      </c>
      <c r="D49" s="33">
        <f t="shared" si="0"/>
        <v>8</v>
      </c>
      <c r="E49" s="33">
        <v>8</v>
      </c>
      <c r="F49" s="33"/>
      <c r="G49" s="33" t="s">
        <v>30</v>
      </c>
      <c r="H49" s="32" t="s">
        <v>34</v>
      </c>
      <c r="I49" s="62"/>
      <c r="J49" s="54"/>
      <c r="K49" s="84"/>
      <c r="L49" s="134"/>
      <c r="M49" s="126"/>
    </row>
    <row r="50" spans="1:13" s="12" customFormat="1" x14ac:dyDescent="0.25">
      <c r="A50" s="34">
        <v>45352</v>
      </c>
      <c r="B50" s="35">
        <v>45355</v>
      </c>
      <c r="C50" s="36" t="s">
        <v>29</v>
      </c>
      <c r="D50" s="36">
        <f t="shared" si="0"/>
        <v>6</v>
      </c>
      <c r="E50" s="36"/>
      <c r="F50" s="36">
        <v>6</v>
      </c>
      <c r="G50" s="36" t="s">
        <v>30</v>
      </c>
      <c r="H50" s="35" t="s">
        <v>34</v>
      </c>
      <c r="I50" s="37" t="s">
        <v>47</v>
      </c>
      <c r="J50" s="50">
        <v>34200.58</v>
      </c>
      <c r="K50" s="75">
        <f>SUM(D50:D53)</f>
        <v>37</v>
      </c>
      <c r="L50" s="134"/>
      <c r="M50" s="126"/>
    </row>
    <row r="51" spans="1:13" s="12" customFormat="1" x14ac:dyDescent="0.25">
      <c r="A51" s="38">
        <v>45357</v>
      </c>
      <c r="B51" s="15">
        <v>45365</v>
      </c>
      <c r="C51" s="16" t="s">
        <v>29</v>
      </c>
      <c r="D51" s="16">
        <f t="shared" si="0"/>
        <v>9</v>
      </c>
      <c r="E51" s="16">
        <v>9</v>
      </c>
      <c r="F51" s="16"/>
      <c r="G51" s="16" t="s">
        <v>30</v>
      </c>
      <c r="H51" s="15" t="s">
        <v>34</v>
      </c>
      <c r="I51" s="17">
        <v>45382</v>
      </c>
      <c r="J51" s="52"/>
      <c r="K51" s="82"/>
      <c r="L51" s="134"/>
      <c r="M51" s="126"/>
    </row>
    <row r="52" spans="1:13" s="12" customFormat="1" x14ac:dyDescent="0.25">
      <c r="A52" s="38">
        <v>45371</v>
      </c>
      <c r="B52" s="15">
        <v>45373</v>
      </c>
      <c r="C52" s="16" t="s">
        <v>29</v>
      </c>
      <c r="D52" s="16">
        <f t="shared" si="0"/>
        <v>8</v>
      </c>
      <c r="E52" s="16">
        <v>8</v>
      </c>
      <c r="F52" s="16"/>
      <c r="G52" s="16" t="s">
        <v>30</v>
      </c>
      <c r="H52" s="15" t="s">
        <v>40</v>
      </c>
      <c r="I52" s="17"/>
      <c r="J52" s="52"/>
      <c r="K52" s="76"/>
      <c r="L52" s="134"/>
      <c r="M52" s="126"/>
    </row>
    <row r="53" spans="1:13" s="12" customFormat="1" ht="15.75" thickBot="1" x14ac:dyDescent="0.3">
      <c r="A53" s="39">
        <v>45379</v>
      </c>
      <c r="B53" s="40">
        <v>45382</v>
      </c>
      <c r="C53" s="41" t="s">
        <v>29</v>
      </c>
      <c r="D53" s="41">
        <f t="shared" si="0"/>
        <v>14</v>
      </c>
      <c r="E53" s="41">
        <v>8</v>
      </c>
      <c r="F53" s="41">
        <v>6</v>
      </c>
      <c r="G53" s="41" t="s">
        <v>44</v>
      </c>
      <c r="H53" s="40" t="s">
        <v>34</v>
      </c>
      <c r="I53" s="59"/>
      <c r="J53" s="53"/>
      <c r="K53" s="77"/>
      <c r="L53" s="135"/>
      <c r="M53" s="127"/>
    </row>
    <row r="54" spans="1:13" s="12" customFormat="1" x14ac:dyDescent="0.25">
      <c r="A54" s="27">
        <v>45389</v>
      </c>
      <c r="B54" s="28">
        <v>45393</v>
      </c>
      <c r="C54" s="29" t="s">
        <v>29</v>
      </c>
      <c r="D54" s="29">
        <f t="shared" si="0"/>
        <v>10</v>
      </c>
      <c r="E54" s="29">
        <v>10</v>
      </c>
      <c r="F54" s="29"/>
      <c r="G54" s="29" t="s">
        <v>44</v>
      </c>
      <c r="H54" s="28" t="s">
        <v>40</v>
      </c>
      <c r="I54" s="64" t="s">
        <v>51</v>
      </c>
      <c r="J54" s="61">
        <v>30503.22</v>
      </c>
      <c r="K54" s="78">
        <f>SUM(D54:D56)</f>
        <v>33</v>
      </c>
      <c r="L54" s="130">
        <f>K54+K57+K58+K59+K64</f>
        <v>277</v>
      </c>
      <c r="M54" s="122">
        <f>J54+J57+J58+J59+J64</f>
        <v>283127.82</v>
      </c>
    </row>
    <row r="55" spans="1:13" s="12" customFormat="1" x14ac:dyDescent="0.25">
      <c r="A55" s="30">
        <v>45395</v>
      </c>
      <c r="B55" s="24">
        <v>45400</v>
      </c>
      <c r="C55" s="25" t="s">
        <v>29</v>
      </c>
      <c r="D55" s="25">
        <f t="shared" si="0"/>
        <v>16</v>
      </c>
      <c r="E55" s="25">
        <v>10</v>
      </c>
      <c r="F55" s="25">
        <v>6</v>
      </c>
      <c r="G55" s="25" t="s">
        <v>30</v>
      </c>
      <c r="H55" s="24" t="s">
        <v>40</v>
      </c>
      <c r="I55" s="26">
        <v>45412</v>
      </c>
      <c r="J55" s="51"/>
      <c r="K55" s="79"/>
      <c r="L55" s="131"/>
      <c r="M55" s="123"/>
    </row>
    <row r="56" spans="1:13" s="12" customFormat="1" ht="15.75" thickBot="1" x14ac:dyDescent="0.3">
      <c r="A56" s="31">
        <v>45406</v>
      </c>
      <c r="B56" s="32">
        <v>45408</v>
      </c>
      <c r="C56" s="33" t="s">
        <v>29</v>
      </c>
      <c r="D56" s="33">
        <f t="shared" si="0"/>
        <v>7</v>
      </c>
      <c r="E56" s="33">
        <v>7</v>
      </c>
      <c r="F56" s="33"/>
      <c r="G56" s="33" t="s">
        <v>30</v>
      </c>
      <c r="H56" s="32" t="s">
        <v>40</v>
      </c>
      <c r="I56" s="62"/>
      <c r="J56" s="54"/>
      <c r="K56" s="81"/>
      <c r="L56" s="131"/>
      <c r="M56" s="123"/>
    </row>
    <row r="57" spans="1:13" s="12" customFormat="1" x14ac:dyDescent="0.25">
      <c r="A57" s="111"/>
      <c r="B57" s="111">
        <v>45411</v>
      </c>
      <c r="C57" s="112" t="s">
        <v>33</v>
      </c>
      <c r="D57" s="112">
        <v>27</v>
      </c>
      <c r="E57" s="112"/>
      <c r="F57" s="112"/>
      <c r="G57" s="112" t="s">
        <v>48</v>
      </c>
      <c r="H57" s="111" t="s">
        <v>35</v>
      </c>
      <c r="I57" s="113" t="s">
        <v>55</v>
      </c>
      <c r="J57" s="114">
        <v>35000</v>
      </c>
      <c r="K57" s="115">
        <f>SUM(D57)</f>
        <v>27</v>
      </c>
      <c r="L57" s="131"/>
      <c r="M57" s="123"/>
    </row>
    <row r="58" spans="1:13" s="12" customFormat="1" ht="15.75" thickBot="1" x14ac:dyDescent="0.3">
      <c r="A58" s="116"/>
      <c r="B58" s="116">
        <v>45412</v>
      </c>
      <c r="C58" s="117" t="s">
        <v>33</v>
      </c>
      <c r="D58" s="117">
        <v>27</v>
      </c>
      <c r="E58" s="117"/>
      <c r="F58" s="117"/>
      <c r="G58" s="117" t="s">
        <v>48</v>
      </c>
      <c r="H58" s="116" t="s">
        <v>35</v>
      </c>
      <c r="I58" s="118" t="s">
        <v>55</v>
      </c>
      <c r="J58" s="119">
        <v>42000</v>
      </c>
      <c r="K58" s="120">
        <f>SUM(D58)</f>
        <v>27</v>
      </c>
      <c r="L58" s="131"/>
      <c r="M58" s="123"/>
    </row>
    <row r="59" spans="1:13" s="12" customFormat="1" x14ac:dyDescent="0.25">
      <c r="A59" s="34">
        <v>45411</v>
      </c>
      <c r="B59" s="35">
        <v>45418</v>
      </c>
      <c r="C59" s="36" t="s">
        <v>29</v>
      </c>
      <c r="D59" s="36">
        <f t="shared" si="0"/>
        <v>19</v>
      </c>
      <c r="E59" s="36">
        <v>10</v>
      </c>
      <c r="F59" s="36">
        <v>9</v>
      </c>
      <c r="G59" s="36" t="s">
        <v>49</v>
      </c>
      <c r="H59" s="35" t="s">
        <v>40</v>
      </c>
      <c r="I59" s="37" t="s">
        <v>52</v>
      </c>
      <c r="J59" s="50">
        <v>70249.84</v>
      </c>
      <c r="K59" s="75">
        <f>SUM(D59:D63)</f>
        <v>76</v>
      </c>
      <c r="L59" s="131"/>
      <c r="M59" s="123"/>
    </row>
    <row r="60" spans="1:13" s="12" customFormat="1" x14ac:dyDescent="0.25">
      <c r="A60" s="38">
        <v>45421</v>
      </c>
      <c r="B60" s="15">
        <v>45424</v>
      </c>
      <c r="C60" s="16" t="s">
        <v>29</v>
      </c>
      <c r="D60" s="16">
        <f t="shared" si="0"/>
        <v>15</v>
      </c>
      <c r="E60" s="16">
        <v>9</v>
      </c>
      <c r="F60" s="16">
        <v>6</v>
      </c>
      <c r="G60" s="16" t="s">
        <v>30</v>
      </c>
      <c r="H60" s="15" t="s">
        <v>40</v>
      </c>
      <c r="I60" s="17">
        <v>45443</v>
      </c>
      <c r="J60" s="52"/>
      <c r="K60" s="76"/>
      <c r="L60" s="131"/>
      <c r="M60" s="123"/>
    </row>
    <row r="61" spans="1:13" s="12" customFormat="1" x14ac:dyDescent="0.25">
      <c r="A61" s="38">
        <v>45425</v>
      </c>
      <c r="B61" s="15">
        <v>45431</v>
      </c>
      <c r="C61" s="16" t="s">
        <v>29</v>
      </c>
      <c r="D61" s="16">
        <f t="shared" si="0"/>
        <v>16</v>
      </c>
      <c r="E61" s="16">
        <v>10</v>
      </c>
      <c r="F61" s="16">
        <v>6</v>
      </c>
      <c r="G61" s="16" t="s">
        <v>30</v>
      </c>
      <c r="H61" s="15" t="s">
        <v>40</v>
      </c>
      <c r="I61" s="17"/>
      <c r="J61" s="52"/>
      <c r="K61" s="76"/>
      <c r="L61" s="131"/>
      <c r="M61" s="123"/>
    </row>
    <row r="62" spans="1:13" s="12" customFormat="1" x14ac:dyDescent="0.25">
      <c r="A62" s="38">
        <v>45432</v>
      </c>
      <c r="B62" s="15">
        <v>45435</v>
      </c>
      <c r="C62" s="16" t="s">
        <v>29</v>
      </c>
      <c r="D62" s="16">
        <f t="shared" si="0"/>
        <v>16</v>
      </c>
      <c r="E62" s="16">
        <v>10</v>
      </c>
      <c r="F62" s="16">
        <v>6</v>
      </c>
      <c r="G62" s="16" t="s">
        <v>30</v>
      </c>
      <c r="H62" s="15" t="s">
        <v>40</v>
      </c>
      <c r="I62" s="17"/>
      <c r="J62" s="52"/>
      <c r="K62" s="76"/>
      <c r="L62" s="131"/>
      <c r="M62" s="123"/>
    </row>
    <row r="63" spans="1:13" s="12" customFormat="1" ht="15.75" thickBot="1" x14ac:dyDescent="0.3">
      <c r="A63" s="39">
        <v>45436</v>
      </c>
      <c r="B63" s="40">
        <v>45439</v>
      </c>
      <c r="C63" s="41" t="s">
        <v>29</v>
      </c>
      <c r="D63" s="41">
        <f t="shared" si="0"/>
        <v>10</v>
      </c>
      <c r="E63" s="41">
        <v>10</v>
      </c>
      <c r="F63" s="41"/>
      <c r="G63" s="41" t="s">
        <v>30</v>
      </c>
      <c r="H63" s="40" t="s">
        <v>40</v>
      </c>
      <c r="I63" s="59"/>
      <c r="J63" s="53"/>
      <c r="K63" s="77"/>
      <c r="L63" s="131"/>
      <c r="M63" s="123"/>
    </row>
    <row r="64" spans="1:13" s="12" customFormat="1" x14ac:dyDescent="0.25">
      <c r="A64" s="27">
        <v>45440</v>
      </c>
      <c r="B64" s="28">
        <v>45444</v>
      </c>
      <c r="C64" s="29" t="s">
        <v>29</v>
      </c>
      <c r="D64" s="29">
        <v>16</v>
      </c>
      <c r="E64" s="29">
        <v>10</v>
      </c>
      <c r="F64" s="29">
        <v>6</v>
      </c>
      <c r="G64" s="29" t="s">
        <v>30</v>
      </c>
      <c r="H64" s="28" t="s">
        <v>40</v>
      </c>
      <c r="I64" s="64" t="s">
        <v>65</v>
      </c>
      <c r="J64" s="61">
        <v>105374.76</v>
      </c>
      <c r="K64" s="78">
        <f>SUM(D64:D70)</f>
        <v>114</v>
      </c>
      <c r="L64" s="131"/>
      <c r="M64" s="123"/>
    </row>
    <row r="65" spans="1:13" s="12" customFormat="1" x14ac:dyDescent="0.25">
      <c r="A65" s="30">
        <v>45445</v>
      </c>
      <c r="B65" s="24">
        <v>45449</v>
      </c>
      <c r="C65" s="25" t="s">
        <v>29</v>
      </c>
      <c r="D65" s="25">
        <f t="shared" ref="D65:D68" si="1">SUM(E65:F65)</f>
        <v>10</v>
      </c>
      <c r="E65" s="25">
        <v>10</v>
      </c>
      <c r="F65" s="25"/>
      <c r="G65" s="25" t="s">
        <v>30</v>
      </c>
      <c r="H65" s="24" t="s">
        <v>40</v>
      </c>
      <c r="I65" s="26">
        <v>45473</v>
      </c>
      <c r="J65" s="51"/>
      <c r="K65" s="79"/>
      <c r="L65" s="131"/>
      <c r="M65" s="123"/>
    </row>
    <row r="66" spans="1:13" s="12" customFormat="1" x14ac:dyDescent="0.25">
      <c r="A66" s="30">
        <v>45450</v>
      </c>
      <c r="B66" s="24">
        <v>45455</v>
      </c>
      <c r="C66" s="25" t="s">
        <v>29</v>
      </c>
      <c r="D66" s="25">
        <v>16</v>
      </c>
      <c r="E66" s="25">
        <v>10</v>
      </c>
      <c r="F66" s="25">
        <v>6</v>
      </c>
      <c r="G66" s="25" t="s">
        <v>30</v>
      </c>
      <c r="H66" s="24" t="s">
        <v>40</v>
      </c>
      <c r="I66" s="26"/>
      <c r="J66" s="51"/>
      <c r="K66" s="79"/>
      <c r="L66" s="131"/>
      <c r="M66" s="123"/>
    </row>
    <row r="67" spans="1:13" s="12" customFormat="1" x14ac:dyDescent="0.25">
      <c r="A67" s="30">
        <v>45456</v>
      </c>
      <c r="B67" s="24">
        <v>45460</v>
      </c>
      <c r="C67" s="25" t="s">
        <v>29</v>
      </c>
      <c r="D67" s="121">
        <v>24</v>
      </c>
      <c r="E67" s="121">
        <v>15</v>
      </c>
      <c r="F67" s="121">
        <v>9</v>
      </c>
      <c r="G67" s="25" t="s">
        <v>30</v>
      </c>
      <c r="H67" s="24" t="s">
        <v>40</v>
      </c>
      <c r="I67" s="26"/>
      <c r="J67" s="51"/>
      <c r="K67" s="79"/>
      <c r="L67" s="131"/>
      <c r="M67" s="123"/>
    </row>
    <row r="68" spans="1:13" s="12" customFormat="1" x14ac:dyDescent="0.25">
      <c r="A68" s="30">
        <v>45461</v>
      </c>
      <c r="B68" s="24">
        <v>45464</v>
      </c>
      <c r="C68" s="25" t="s">
        <v>29</v>
      </c>
      <c r="D68" s="25">
        <f t="shared" si="1"/>
        <v>16</v>
      </c>
      <c r="E68" s="25">
        <v>10</v>
      </c>
      <c r="F68" s="25">
        <v>6</v>
      </c>
      <c r="G68" s="25" t="s">
        <v>30</v>
      </c>
      <c r="H68" s="24" t="s">
        <v>40</v>
      </c>
      <c r="I68" s="26"/>
      <c r="J68" s="51"/>
      <c r="K68" s="79"/>
      <c r="L68" s="131"/>
      <c r="M68" s="123"/>
    </row>
    <row r="69" spans="1:13" s="12" customFormat="1" x14ac:dyDescent="0.25">
      <c r="A69" s="30">
        <v>45466</v>
      </c>
      <c r="B69" s="24">
        <v>45469</v>
      </c>
      <c r="C69" s="25" t="s">
        <v>29</v>
      </c>
      <c r="D69" s="25">
        <f>SUM(E69:F69)</f>
        <v>16</v>
      </c>
      <c r="E69" s="25">
        <v>10</v>
      </c>
      <c r="F69" s="25">
        <v>6</v>
      </c>
      <c r="G69" s="25" t="s">
        <v>30</v>
      </c>
      <c r="H69" s="24" t="s">
        <v>40</v>
      </c>
      <c r="I69" s="26"/>
      <c r="J69" s="51"/>
      <c r="K69" s="79"/>
      <c r="L69" s="131"/>
      <c r="M69" s="123"/>
    </row>
    <row r="70" spans="1:13" s="12" customFormat="1" ht="15.75" thickBot="1" x14ac:dyDescent="0.3">
      <c r="A70" s="31">
        <v>45470</v>
      </c>
      <c r="B70" s="32">
        <v>45473</v>
      </c>
      <c r="C70" s="33" t="s">
        <v>29</v>
      </c>
      <c r="D70" s="33">
        <v>16</v>
      </c>
      <c r="E70" s="33">
        <v>10</v>
      </c>
      <c r="F70" s="33">
        <v>6</v>
      </c>
      <c r="G70" s="33" t="s">
        <v>30</v>
      </c>
      <c r="H70" s="32" t="s">
        <v>40</v>
      </c>
      <c r="I70" s="62"/>
      <c r="J70" s="54"/>
      <c r="K70" s="84"/>
      <c r="L70" s="136"/>
      <c r="M70" s="128"/>
    </row>
    <row r="71" spans="1:13" s="12" customFormat="1" x14ac:dyDescent="0.25">
      <c r="A71" s="19"/>
      <c r="B71" s="20"/>
      <c r="C71" s="20"/>
      <c r="D71" s="20"/>
      <c r="E71" s="20"/>
      <c r="F71" s="20"/>
      <c r="G71" s="19"/>
      <c r="H71" s="19"/>
      <c r="I71" s="65"/>
      <c r="J71" s="66"/>
      <c r="K71" s="45"/>
      <c r="L71" s="88"/>
      <c r="M71" s="95"/>
    </row>
    <row r="72" spans="1:13" s="88" customFormat="1" x14ac:dyDescent="0.25">
      <c r="A72" s="14"/>
      <c r="B72" s="99" t="s">
        <v>63</v>
      </c>
      <c r="C72" s="99" t="s">
        <v>64</v>
      </c>
      <c r="D72" s="100"/>
      <c r="E72" s="100"/>
      <c r="F72" s="100"/>
      <c r="G72" s="101"/>
      <c r="H72" s="101"/>
      <c r="I72" s="65"/>
      <c r="J72" s="66"/>
      <c r="K72" s="102"/>
      <c r="M72" s="103"/>
    </row>
    <row r="73" spans="1:13" s="12" customFormat="1" x14ac:dyDescent="0.25">
      <c r="A73" s="18" t="s">
        <v>59</v>
      </c>
      <c r="B73" s="89">
        <f>L35</f>
        <v>190</v>
      </c>
      <c r="C73" s="96">
        <f>M35</f>
        <v>197808.76</v>
      </c>
      <c r="D73" s="20"/>
      <c r="E73" s="20"/>
      <c r="F73" s="20"/>
      <c r="G73" s="19"/>
      <c r="H73" s="19"/>
      <c r="I73" s="65"/>
      <c r="J73" s="66"/>
      <c r="K73" s="45"/>
      <c r="L73" s="88"/>
      <c r="M73" s="95"/>
    </row>
    <row r="74" spans="1:13" s="12" customFormat="1" x14ac:dyDescent="0.25">
      <c r="A74" s="90" t="s">
        <v>60</v>
      </c>
      <c r="B74" s="91">
        <f>L17+L54</f>
        <v>515</v>
      </c>
      <c r="C74" s="97">
        <f>M17+M54</f>
        <v>503163.56</v>
      </c>
      <c r="D74" s="20"/>
      <c r="E74" s="20"/>
      <c r="F74" s="20"/>
      <c r="G74" s="19"/>
      <c r="H74" s="19"/>
      <c r="I74" s="65"/>
      <c r="J74" s="66"/>
      <c r="K74" s="45"/>
      <c r="L74" s="88"/>
      <c r="M74" s="95"/>
    </row>
    <row r="75" spans="1:13" ht="15.75" x14ac:dyDescent="0.25">
      <c r="A75" s="92" t="s">
        <v>61</v>
      </c>
      <c r="B75" s="93">
        <f>SUM(B73:B74)</f>
        <v>705</v>
      </c>
      <c r="C75" s="98">
        <f>SUM(C73:C74)</f>
        <v>700972.32000000007</v>
      </c>
      <c r="G75"/>
      <c r="H75"/>
      <c r="I75" s="67"/>
      <c r="J75" s="68"/>
    </row>
    <row r="76" spans="1:13" x14ac:dyDescent="0.25">
      <c r="A76"/>
      <c r="G76"/>
      <c r="H76"/>
      <c r="I76" s="67"/>
      <c r="J76" s="68"/>
    </row>
    <row r="77" spans="1:13" x14ac:dyDescent="0.25">
      <c r="A77"/>
      <c r="G77"/>
      <c r="H77"/>
      <c r="I77" s="67"/>
      <c r="J77" s="68"/>
    </row>
    <row r="78" spans="1:13" x14ac:dyDescent="0.25">
      <c r="A78"/>
      <c r="G78"/>
      <c r="H78"/>
      <c r="I78" s="67"/>
      <c r="J78" s="68"/>
    </row>
    <row r="79" spans="1:13" x14ac:dyDescent="0.25">
      <c r="A79"/>
      <c r="G79"/>
      <c r="H79"/>
      <c r="I79" s="67"/>
      <c r="J79" s="68"/>
    </row>
    <row r="80" spans="1:13" x14ac:dyDescent="0.25">
      <c r="A80"/>
      <c r="G80"/>
      <c r="H80"/>
      <c r="I80" s="67"/>
      <c r="J80" s="68"/>
    </row>
    <row r="81" spans="1:10" x14ac:dyDescent="0.25">
      <c r="A81"/>
      <c r="G81"/>
      <c r="H81"/>
      <c r="I81" s="67"/>
      <c r="J81" s="68"/>
    </row>
    <row r="82" spans="1:10" x14ac:dyDescent="0.25">
      <c r="A82"/>
      <c r="G82"/>
      <c r="H82"/>
      <c r="I82" s="67"/>
      <c r="J82" s="68"/>
    </row>
    <row r="83" spans="1:10" x14ac:dyDescent="0.25">
      <c r="A83"/>
      <c r="G83"/>
      <c r="H83"/>
      <c r="I83" s="67"/>
      <c r="J83" s="68"/>
    </row>
    <row r="84" spans="1:10" x14ac:dyDescent="0.25">
      <c r="A84"/>
      <c r="G84"/>
      <c r="H84"/>
      <c r="I84" s="67"/>
      <c r="J84" s="68"/>
    </row>
    <row r="85" spans="1:10" x14ac:dyDescent="0.25">
      <c r="A85"/>
      <c r="G85"/>
      <c r="H85"/>
      <c r="I85" s="67"/>
      <c r="J85" s="68"/>
    </row>
  </sheetData>
  <mergeCells count="7">
    <mergeCell ref="M17:M34"/>
    <mergeCell ref="M35:M53"/>
    <mergeCell ref="M54:M70"/>
    <mergeCell ref="A1:J1"/>
    <mergeCell ref="L17:L34"/>
    <mergeCell ref="L35:L53"/>
    <mergeCell ref="L54:L70"/>
  </mergeCells>
  <pageMargins left="0.7" right="0.7" top="0.75" bottom="0.75" header="0.3" footer="0.3"/>
  <pageSetup paperSize="9" orientation="landscape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23-24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Горбачева Елена</dc:creator>
  <cp:lastModifiedBy>DNA7 X86</cp:lastModifiedBy>
  <cp:lastPrinted>2024-08-01T12:14:39Z</cp:lastPrinted>
  <dcterms:created xsi:type="dcterms:W3CDTF">2021-09-06T06:59:56Z</dcterms:created>
  <dcterms:modified xsi:type="dcterms:W3CDTF">2024-08-01T12:18:02Z</dcterms:modified>
</cp:coreProperties>
</file>